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75" windowWidth="27795" windowHeight="12600" tabRatio="672" firstSheet="14" activeTab="6"/>
  </bookViews>
  <sheets>
    <sheet name="Fig 1a" sheetId="1" r:id="rId1"/>
    <sheet name="Fig 1b" sheetId="2" r:id="rId2"/>
    <sheet name="Fig 1c" sheetId="3" r:id="rId3"/>
    <sheet name="Fig 1d" sheetId="4" r:id="rId4"/>
    <sheet name="Fig 2B" sheetId="5" r:id="rId5"/>
    <sheet name="Fig 2C" sheetId="12" r:id="rId6"/>
    <sheet name="Fig 2d" sheetId="11" r:id="rId7"/>
    <sheet name="Fig 2e" sheetId="14" r:id="rId8"/>
    <sheet name="Fig 2f" sheetId="13" r:id="rId9"/>
    <sheet name="Fig 2g" sheetId="15" r:id="rId10"/>
    <sheet name="Fig 3d" sheetId="16" r:id="rId11"/>
    <sheet name="Fig 3e" sheetId="17" r:id="rId12"/>
    <sheet name="Fig 5a" sheetId="9" r:id="rId13"/>
    <sheet name="Fig 5b" sheetId="10" r:id="rId14"/>
    <sheet name="Fig 5c" sheetId="7" r:id="rId15"/>
    <sheet name="Fig 5d" sheetId="18" r:id="rId16"/>
    <sheet name="Fig 5e" sheetId="20" r:id="rId17"/>
    <sheet name="Fig 5f" sheetId="19" r:id="rId18"/>
    <sheet name="Fig 5g" sheetId="8" r:id="rId19"/>
    <sheet name="Fig 6a" sheetId="21" r:id="rId20"/>
    <sheet name="Fig 6b" sheetId="61" r:id="rId21"/>
    <sheet name="Fig 6c" sheetId="62" r:id="rId22"/>
    <sheet name="Fig 6d" sheetId="23" r:id="rId23"/>
    <sheet name="Fig 6e" sheetId="24" r:id="rId24"/>
    <sheet name="Fig 7a" sheetId="26" r:id="rId25"/>
    <sheet name="Fig 7b" sheetId="25" r:id="rId26"/>
    <sheet name="Fig 7d" sheetId="28" r:id="rId27"/>
    <sheet name="Fig 7e" sheetId="27" r:id="rId28"/>
    <sheet name="Fig 7g" sheetId="29" r:id="rId29"/>
    <sheet name="Fig 7h" sheetId="30" r:id="rId30"/>
    <sheet name="Fig 8a" sheetId="31" r:id="rId31"/>
    <sheet name="Fig 8b" sheetId="32" r:id="rId32"/>
    <sheet name="Fig 8c" sheetId="33" r:id="rId33"/>
    <sheet name="Fig 8d" sheetId="34" r:id="rId34"/>
    <sheet name="Fig 8e" sheetId="35" r:id="rId35"/>
    <sheet name="Fig 8f" sheetId="36" r:id="rId36"/>
    <sheet name="Fig 8g" sheetId="37" r:id="rId37"/>
    <sheet name="Suppl Fig 1b" sheetId="38" r:id="rId38"/>
    <sheet name="Suppl Fig 1c" sheetId="39" r:id="rId39"/>
    <sheet name="Suppl Fig 1d" sheetId="40" r:id="rId40"/>
    <sheet name="Suppl Fig 1j" sheetId="41" r:id="rId41"/>
    <sheet name="Suppl Fig 1k" sheetId="45" r:id="rId42"/>
    <sheet name="Suppl Fig 1l" sheetId="44" r:id="rId43"/>
    <sheet name="Suppl Fig 1m" sheetId="43" r:id="rId44"/>
    <sheet name="Suppl Fig 1n" sheetId="42" r:id="rId45"/>
    <sheet name="Suppl Fig 2c" sheetId="46" r:id="rId46"/>
    <sheet name="Suppl Fig 3a" sheetId="47" r:id="rId47"/>
    <sheet name="Suppl Fig 3f" sheetId="6" r:id="rId48"/>
    <sheet name="Suppl Fig 3g" sheetId="48" r:id="rId49"/>
    <sheet name="Suppl Fig 3h" sheetId="49" r:id="rId50"/>
    <sheet name="Suppl Fig 3i" sheetId="50" r:id="rId51"/>
    <sheet name="Suppl Fig 3j" sheetId="22" r:id="rId52"/>
    <sheet name="Suppl Fig 4a" sheetId="51" r:id="rId53"/>
    <sheet name="Suppl Fig 4b" sheetId="52" r:id="rId54"/>
    <sheet name="Suppl Fig 4c" sheetId="53" r:id="rId55"/>
    <sheet name="Suppl Fig 4e" sheetId="54" r:id="rId56"/>
    <sheet name="Suppl Fig 4f" sheetId="55" r:id="rId57"/>
    <sheet name="Suppl Fig 4g" sheetId="56" r:id="rId58"/>
    <sheet name="Suppl Fig 5a" sheetId="57" r:id="rId59"/>
    <sheet name="Suppl Fig 5b" sheetId="58" r:id="rId60"/>
    <sheet name="Suppl Fig 5e" sheetId="59" r:id="rId61"/>
  </sheets>
  <calcPr calcId="145621" iterateCount="1"/>
</workbook>
</file>

<file path=xl/calcChain.xml><?xml version="1.0" encoding="utf-8"?>
<calcChain xmlns="http://schemas.openxmlformats.org/spreadsheetml/2006/main">
  <c r="L7" i="13" l="1"/>
  <c r="N23" i="11"/>
  <c r="C15" i="38"/>
  <c r="C17" i="38"/>
  <c r="C16" i="38"/>
  <c r="B15" i="38"/>
  <c r="B17" i="38"/>
  <c r="B16" i="38"/>
  <c r="N48" i="14"/>
  <c r="N34" i="14"/>
  <c r="P50" i="14"/>
  <c r="O50" i="14"/>
  <c r="N50" i="14"/>
  <c r="P49" i="14"/>
  <c r="O49" i="14"/>
  <c r="N49" i="14"/>
  <c r="P48" i="14"/>
  <c r="O48" i="14"/>
  <c r="P47" i="14"/>
  <c r="O47" i="14"/>
  <c r="N47" i="14"/>
  <c r="P46" i="14"/>
  <c r="O46" i="14"/>
  <c r="N46" i="14"/>
  <c r="P45" i="14"/>
  <c r="O45" i="14"/>
  <c r="N45" i="14"/>
  <c r="P44" i="14"/>
  <c r="O44" i="14"/>
  <c r="N44" i="14"/>
  <c r="P43" i="14"/>
  <c r="O43" i="14"/>
  <c r="N43" i="14"/>
  <c r="P42" i="14"/>
  <c r="O42" i="14"/>
  <c r="N42" i="14"/>
  <c r="P38" i="14"/>
  <c r="O38" i="14"/>
  <c r="N38" i="14"/>
  <c r="P37" i="14"/>
  <c r="O37" i="14"/>
  <c r="N37" i="14"/>
  <c r="P36" i="14"/>
  <c r="O36" i="14"/>
  <c r="N36" i="14"/>
  <c r="P35" i="14"/>
  <c r="O35" i="14"/>
  <c r="N35" i="14"/>
  <c r="P34" i="14"/>
  <c r="O34" i="14"/>
  <c r="P33" i="14"/>
  <c r="O33" i="14"/>
  <c r="N33" i="14"/>
  <c r="P32" i="14"/>
  <c r="O32" i="14"/>
  <c r="N32" i="14"/>
  <c r="P31" i="14"/>
  <c r="O31" i="14"/>
  <c r="N31" i="14"/>
  <c r="P30" i="14"/>
  <c r="O30" i="14"/>
  <c r="N30" i="14"/>
  <c r="P47" i="11"/>
  <c r="O47" i="11"/>
  <c r="N47" i="11"/>
  <c r="P46" i="11"/>
  <c r="O46" i="11"/>
  <c r="N46" i="11"/>
  <c r="P45" i="11"/>
  <c r="O45" i="11"/>
  <c r="N45" i="11"/>
  <c r="P44" i="11"/>
  <c r="O44" i="11"/>
  <c r="N44" i="11"/>
  <c r="P43" i="11"/>
  <c r="O43" i="11"/>
  <c r="N43" i="11"/>
  <c r="P42" i="11"/>
  <c r="O42" i="11"/>
  <c r="N42" i="11"/>
  <c r="P41" i="11"/>
  <c r="O41" i="11"/>
  <c r="N41" i="11"/>
  <c r="P40" i="11"/>
  <c r="O40" i="11"/>
  <c r="N40" i="11"/>
  <c r="P39" i="11"/>
  <c r="O39" i="11"/>
  <c r="N39" i="11"/>
  <c r="N36" i="11"/>
  <c r="P36" i="11"/>
  <c r="P35" i="11"/>
  <c r="O35" i="11"/>
  <c r="N35" i="11"/>
  <c r="P34" i="11"/>
  <c r="O34" i="11"/>
  <c r="N34" i="11"/>
  <c r="P33" i="11"/>
  <c r="O33" i="11"/>
  <c r="N33" i="11"/>
  <c r="P32" i="11"/>
  <c r="O32" i="11"/>
  <c r="N32" i="11"/>
  <c r="P31" i="11"/>
  <c r="O31" i="11"/>
  <c r="N31" i="11"/>
  <c r="P30" i="11"/>
  <c r="O30" i="11"/>
  <c r="N30" i="11"/>
  <c r="P29" i="11"/>
  <c r="O29" i="11"/>
  <c r="N29" i="11"/>
  <c r="P28" i="11"/>
  <c r="O28" i="11"/>
  <c r="N28" i="11"/>
  <c r="O19" i="32"/>
  <c r="O20" i="32"/>
  <c r="O6" i="32"/>
  <c r="Q20" i="32"/>
  <c r="P20" i="32"/>
  <c r="Q19" i="32"/>
  <c r="P19" i="32"/>
  <c r="Q18" i="32"/>
  <c r="P18" i="32"/>
  <c r="O18" i="32"/>
  <c r="Q14" i="32"/>
  <c r="P14" i="32"/>
  <c r="O14" i="32"/>
  <c r="Q13" i="32"/>
  <c r="P13" i="32"/>
  <c r="O13" i="32"/>
  <c r="Q12" i="32"/>
  <c r="P12" i="32"/>
  <c r="O12" i="32"/>
  <c r="Q8" i="32"/>
  <c r="P8" i="32"/>
  <c r="O8" i="32"/>
  <c r="Q7" i="32"/>
  <c r="P7" i="32"/>
  <c r="O7" i="32"/>
  <c r="Q6" i="32"/>
  <c r="P6" i="32"/>
  <c r="O17" i="31"/>
  <c r="P17" i="31"/>
  <c r="Q17" i="31"/>
  <c r="O18" i="31"/>
  <c r="P18" i="31"/>
  <c r="Q18" i="31"/>
  <c r="O19" i="31"/>
  <c r="P19" i="31"/>
  <c r="Q19" i="31"/>
  <c r="Q13" i="31"/>
  <c r="P13" i="31"/>
  <c r="O13" i="31"/>
  <c r="Q12" i="31"/>
  <c r="P12" i="31"/>
  <c r="O12" i="31"/>
  <c r="Q11" i="31"/>
  <c r="P11" i="31"/>
  <c r="O11" i="31"/>
  <c r="Q7" i="31"/>
  <c r="P7" i="31"/>
  <c r="O7" i="31"/>
  <c r="Q6" i="31"/>
  <c r="P6" i="31"/>
  <c r="O6" i="31"/>
  <c r="Q5" i="31"/>
  <c r="P5" i="31"/>
  <c r="O5" i="31"/>
  <c r="O36" i="11"/>
  <c r="M19" i="45"/>
  <c r="N19" i="45"/>
  <c r="O19" i="45"/>
  <c r="M20" i="45"/>
  <c r="N20" i="45"/>
  <c r="O20" i="45"/>
  <c r="M21" i="45"/>
  <c r="N21" i="45"/>
  <c r="O21" i="45"/>
  <c r="M22" i="45"/>
  <c r="N22" i="45"/>
  <c r="O22" i="45"/>
  <c r="M23" i="45"/>
  <c r="N23" i="45"/>
  <c r="O23" i="45"/>
  <c r="M24" i="45"/>
  <c r="N24" i="45"/>
  <c r="O24" i="45"/>
  <c r="M25" i="45"/>
  <c r="N25" i="45"/>
  <c r="O25" i="45"/>
  <c r="M26" i="45"/>
  <c r="N26" i="45"/>
  <c r="O26" i="45"/>
  <c r="M7" i="45"/>
  <c r="N7" i="45"/>
  <c r="O7" i="45"/>
  <c r="M8" i="45"/>
  <c r="N8" i="45"/>
  <c r="O8" i="45"/>
  <c r="M9" i="45"/>
  <c r="N9" i="45"/>
  <c r="O9" i="45"/>
  <c r="M10" i="45"/>
  <c r="N10" i="45"/>
  <c r="O10" i="45"/>
  <c r="M11" i="45"/>
  <c r="N11" i="45"/>
  <c r="O11" i="45"/>
  <c r="M12" i="45"/>
  <c r="N12" i="45"/>
  <c r="O12" i="45"/>
  <c r="M13" i="45"/>
  <c r="N13" i="45"/>
  <c r="O13" i="45"/>
  <c r="M14" i="45"/>
  <c r="N14" i="45"/>
  <c r="O14" i="45"/>
  <c r="M15" i="45"/>
  <c r="M27" i="45"/>
  <c r="N27" i="45"/>
  <c r="O27" i="45"/>
  <c r="M6" i="45"/>
  <c r="N6" i="45"/>
  <c r="O6" i="45"/>
  <c r="N15" i="45"/>
  <c r="O15" i="45"/>
  <c r="M18" i="45"/>
  <c r="N18" i="45"/>
  <c r="O18" i="45"/>
  <c r="L17" i="41"/>
  <c r="L18" i="41"/>
  <c r="M17" i="41"/>
  <c r="N17" i="41"/>
  <c r="M18" i="41"/>
  <c r="N18" i="41"/>
  <c r="N26" i="41"/>
  <c r="M26" i="41"/>
  <c r="L26" i="41"/>
  <c r="N25" i="41"/>
  <c r="M25" i="41"/>
  <c r="L25" i="41"/>
  <c r="N24" i="41"/>
  <c r="M24" i="41"/>
  <c r="L24" i="41"/>
  <c r="N23" i="41"/>
  <c r="M23" i="41"/>
  <c r="L23" i="41"/>
  <c r="N22" i="41"/>
  <c r="M22" i="41"/>
  <c r="L22" i="41"/>
  <c r="N21" i="41"/>
  <c r="M21" i="41"/>
  <c r="L21" i="41"/>
  <c r="N20" i="41"/>
  <c r="M20" i="41"/>
  <c r="L20" i="41"/>
  <c r="N19" i="41"/>
  <c r="M19" i="41"/>
  <c r="L19" i="41"/>
  <c r="L5" i="41"/>
  <c r="M5" i="41"/>
  <c r="N5" i="41"/>
  <c r="L7" i="41"/>
  <c r="M7" i="41"/>
  <c r="N7" i="41"/>
  <c r="L8" i="41"/>
  <c r="M8" i="41"/>
  <c r="N8" i="41"/>
  <c r="L9" i="41"/>
  <c r="M9" i="41"/>
  <c r="N9" i="41"/>
  <c r="L10" i="41"/>
  <c r="M10" i="41"/>
  <c r="N10" i="41"/>
  <c r="L11" i="41"/>
  <c r="M11" i="41"/>
  <c r="N11" i="41"/>
  <c r="L12" i="41"/>
  <c r="M12" i="41"/>
  <c r="N12" i="41"/>
  <c r="L13" i="41"/>
  <c r="M13" i="41"/>
  <c r="N13" i="41"/>
  <c r="L14" i="41"/>
  <c r="M14" i="41"/>
  <c r="N14" i="41"/>
  <c r="N6" i="41"/>
  <c r="M6" i="41"/>
  <c r="L6" i="41"/>
  <c r="N13" i="57"/>
  <c r="O13" i="57"/>
  <c r="P13" i="57"/>
  <c r="N14" i="57"/>
  <c r="O14" i="57"/>
  <c r="P14" i="57"/>
  <c r="N15" i="57"/>
  <c r="O15" i="57"/>
  <c r="P15" i="57"/>
  <c r="N12" i="57"/>
  <c r="N8" i="57"/>
  <c r="O8" i="57"/>
  <c r="P8" i="57"/>
  <c r="N9" i="57"/>
  <c r="O9" i="57"/>
  <c r="P9" i="57"/>
  <c r="N10" i="57"/>
  <c r="O10" i="57"/>
  <c r="P10" i="57"/>
  <c r="N11" i="57"/>
  <c r="O11" i="57"/>
  <c r="P11" i="57"/>
  <c r="O12" i="57"/>
  <c r="P12" i="57"/>
  <c r="P7" i="57"/>
  <c r="O7" i="57"/>
  <c r="N7" i="57"/>
  <c r="P39" i="58"/>
  <c r="O39" i="58"/>
  <c r="N39" i="58"/>
  <c r="P38" i="58"/>
  <c r="O38" i="58"/>
  <c r="N38" i="58"/>
  <c r="P37" i="58"/>
  <c r="O37" i="58"/>
  <c r="N37" i="58"/>
  <c r="P36" i="58"/>
  <c r="O36" i="58"/>
  <c r="N36" i="58"/>
  <c r="P35" i="58"/>
  <c r="O35" i="58"/>
  <c r="N35" i="58"/>
  <c r="P34" i="58"/>
  <c r="O34" i="58"/>
  <c r="N34" i="58"/>
  <c r="P33" i="58"/>
  <c r="O33" i="58"/>
  <c r="N33" i="58"/>
  <c r="P32" i="58"/>
  <c r="O32" i="58"/>
  <c r="N32" i="58"/>
  <c r="P31" i="58"/>
  <c r="O31" i="58"/>
  <c r="N31" i="58"/>
  <c r="P27" i="58"/>
  <c r="O27" i="58"/>
  <c r="N27" i="58"/>
  <c r="P26" i="58"/>
  <c r="O26" i="58"/>
  <c r="N26" i="58"/>
  <c r="P25" i="58"/>
  <c r="O25" i="58"/>
  <c r="N25" i="58"/>
  <c r="P24" i="58"/>
  <c r="O24" i="58"/>
  <c r="N24" i="58"/>
  <c r="P23" i="58"/>
  <c r="O23" i="58"/>
  <c r="N23" i="58"/>
  <c r="P22" i="58"/>
  <c r="O22" i="58"/>
  <c r="N22" i="58"/>
  <c r="P21" i="58"/>
  <c r="O21" i="58"/>
  <c r="N21" i="58"/>
  <c r="P20" i="58"/>
  <c r="O20" i="58"/>
  <c r="N20" i="58"/>
  <c r="P19" i="58"/>
  <c r="O19" i="58"/>
  <c r="N19" i="58"/>
  <c r="P15" i="58"/>
  <c r="O15" i="58"/>
  <c r="N15" i="58"/>
  <c r="P14" i="58"/>
  <c r="O14" i="58"/>
  <c r="N14" i="58"/>
  <c r="P13" i="58"/>
  <c r="O13" i="58"/>
  <c r="N13" i="58"/>
  <c r="P12" i="58"/>
  <c r="O12" i="58"/>
  <c r="N12" i="58"/>
  <c r="P11" i="58"/>
  <c r="O11" i="58"/>
  <c r="N11" i="58"/>
  <c r="P10" i="58"/>
  <c r="O10" i="58"/>
  <c r="N10" i="58"/>
  <c r="P9" i="58"/>
  <c r="O9" i="58"/>
  <c r="N9" i="58"/>
  <c r="P8" i="58"/>
  <c r="O8" i="58"/>
  <c r="N8" i="58"/>
  <c r="P7" i="58"/>
  <c r="O7" i="58"/>
  <c r="N7" i="58"/>
  <c r="N31" i="57"/>
  <c r="P39" i="57"/>
  <c r="O39" i="57"/>
  <c r="N39" i="57"/>
  <c r="P38" i="57"/>
  <c r="O38" i="57"/>
  <c r="N38" i="57"/>
  <c r="P37" i="57"/>
  <c r="O37" i="57"/>
  <c r="N37" i="57"/>
  <c r="P36" i="57"/>
  <c r="O36" i="57"/>
  <c r="N36" i="57"/>
  <c r="P35" i="57"/>
  <c r="O35" i="57"/>
  <c r="N35" i="57"/>
  <c r="P34" i="57"/>
  <c r="O34" i="57"/>
  <c r="N34" i="57"/>
  <c r="P33" i="57"/>
  <c r="O33" i="57"/>
  <c r="N33" i="57"/>
  <c r="P32" i="57"/>
  <c r="O32" i="57"/>
  <c r="N32" i="57"/>
  <c r="P31" i="57"/>
  <c r="O31" i="57"/>
  <c r="N19" i="57"/>
  <c r="O19" i="57"/>
  <c r="P19" i="57"/>
  <c r="N26" i="57"/>
  <c r="N27" i="57"/>
  <c r="P27" i="57"/>
  <c r="O27" i="57"/>
  <c r="P26" i="57"/>
  <c r="O26" i="57"/>
  <c r="P25" i="57"/>
  <c r="O25" i="57"/>
  <c r="N25" i="57"/>
  <c r="P24" i="57"/>
  <c r="O24" i="57"/>
  <c r="N24" i="57"/>
  <c r="P23" i="57"/>
  <c r="O23" i="57"/>
  <c r="N23" i="57"/>
  <c r="P22" i="57"/>
  <c r="O22" i="57"/>
  <c r="N22" i="57"/>
  <c r="P21" i="57"/>
  <c r="O21" i="57"/>
  <c r="N21" i="57"/>
  <c r="P20" i="57"/>
  <c r="O20" i="57"/>
  <c r="N20" i="57"/>
  <c r="P36" i="53"/>
  <c r="P18" i="53"/>
  <c r="Q39" i="62"/>
  <c r="Q34" i="62"/>
  <c r="Q30" i="62"/>
  <c r="Q25" i="62"/>
  <c r="Q21" i="62"/>
  <c r="Q16" i="62"/>
  <c r="Q12" i="62"/>
  <c r="Q11" i="62"/>
  <c r="Q10" i="62"/>
  <c r="Q9" i="62"/>
  <c r="Q8" i="62"/>
  <c r="Q7" i="62"/>
  <c r="Q36" i="62"/>
  <c r="Q26" i="62"/>
  <c r="R26" i="62"/>
  <c r="S39" i="62"/>
  <c r="R39" i="62"/>
  <c r="S38" i="62"/>
  <c r="R38" i="62"/>
  <c r="Q38" i="62"/>
  <c r="S37" i="62"/>
  <c r="R37" i="62"/>
  <c r="Q37" i="62"/>
  <c r="S36" i="62"/>
  <c r="R36" i="62"/>
  <c r="S35" i="62"/>
  <c r="R35" i="62"/>
  <c r="Q35" i="62"/>
  <c r="S34" i="62"/>
  <c r="R34" i="62"/>
  <c r="S30" i="62"/>
  <c r="R30" i="62"/>
  <c r="S29" i="62"/>
  <c r="R29" i="62"/>
  <c r="Q29" i="62"/>
  <c r="S28" i="62"/>
  <c r="R28" i="62"/>
  <c r="Q28" i="62"/>
  <c r="S27" i="62"/>
  <c r="R27" i="62"/>
  <c r="Q27" i="62"/>
  <c r="S26" i="62"/>
  <c r="S25" i="62"/>
  <c r="R25" i="62"/>
  <c r="S21" i="62"/>
  <c r="R21" i="62"/>
  <c r="S20" i="62"/>
  <c r="R20" i="62"/>
  <c r="Q20" i="62"/>
  <c r="S19" i="62"/>
  <c r="R19" i="62"/>
  <c r="Q19" i="62"/>
  <c r="S18" i="62"/>
  <c r="R18" i="62"/>
  <c r="Q18" i="62"/>
  <c r="S17" i="62"/>
  <c r="R17" i="62"/>
  <c r="Q17" i="62"/>
  <c r="S16" i="62"/>
  <c r="R16" i="62"/>
  <c r="S12" i="62"/>
  <c r="R12" i="62"/>
  <c r="S11" i="62"/>
  <c r="R11" i="62"/>
  <c r="S10" i="62"/>
  <c r="R10" i="62"/>
  <c r="S9" i="62"/>
  <c r="R9" i="62"/>
  <c r="S8" i="62"/>
  <c r="R8" i="62"/>
  <c r="S7" i="62"/>
  <c r="R7" i="62"/>
  <c r="P15" i="53"/>
  <c r="Q15" i="53"/>
  <c r="R15" i="53"/>
  <c r="P16" i="53"/>
  <c r="Q16" i="53"/>
  <c r="R16" i="53"/>
  <c r="P17" i="53"/>
  <c r="Q17" i="53"/>
  <c r="R17" i="53"/>
  <c r="Q18" i="53"/>
  <c r="R18" i="53"/>
  <c r="P19" i="53"/>
  <c r="Q19" i="53"/>
  <c r="R19" i="53"/>
  <c r="R20" i="53"/>
  <c r="P20" i="53"/>
  <c r="Q20" i="53"/>
  <c r="P38" i="53"/>
  <c r="P33" i="53"/>
  <c r="Q33" i="53"/>
  <c r="R33" i="53"/>
  <c r="P34" i="53"/>
  <c r="Q34" i="53"/>
  <c r="R34" i="53"/>
  <c r="P35" i="53"/>
  <c r="Q35" i="53"/>
  <c r="R35" i="53"/>
  <c r="P37" i="53"/>
  <c r="Q37" i="53"/>
  <c r="R37" i="53"/>
  <c r="Q38" i="53"/>
  <c r="R38" i="53"/>
  <c r="R36" i="53"/>
  <c r="Q36" i="53"/>
  <c r="R29" i="53"/>
  <c r="Q29" i="53"/>
  <c r="P29" i="53"/>
  <c r="R28" i="53"/>
  <c r="Q28" i="53"/>
  <c r="P28" i="53"/>
  <c r="R27" i="53"/>
  <c r="Q27" i="53"/>
  <c r="P27" i="53"/>
  <c r="R26" i="53"/>
  <c r="Q26" i="53"/>
  <c r="P26" i="53"/>
  <c r="R25" i="53"/>
  <c r="Q25" i="53"/>
  <c r="P25" i="53"/>
  <c r="R24" i="53"/>
  <c r="Q24" i="53"/>
  <c r="P24" i="53"/>
  <c r="R11" i="53"/>
  <c r="Q11" i="53"/>
  <c r="P11" i="53"/>
  <c r="R10" i="53"/>
  <c r="Q10" i="53"/>
  <c r="P10" i="53"/>
  <c r="R9" i="53"/>
  <c r="Q9" i="53"/>
  <c r="P9" i="53"/>
  <c r="R8" i="53"/>
  <c r="Q8" i="53"/>
  <c r="P8" i="53"/>
  <c r="R7" i="53"/>
  <c r="Q7" i="53"/>
  <c r="P7" i="53"/>
  <c r="R6" i="53"/>
  <c r="Q6" i="53"/>
  <c r="P6" i="53"/>
  <c r="K6" i="61"/>
  <c r="L6" i="61"/>
  <c r="K9" i="61"/>
  <c r="L9" i="61"/>
  <c r="M9" i="61"/>
  <c r="K10" i="61"/>
  <c r="L10" i="61"/>
  <c r="M10" i="61"/>
  <c r="K11" i="61"/>
  <c r="L11" i="61"/>
  <c r="M11" i="61"/>
  <c r="M38" i="61"/>
  <c r="L38" i="61"/>
  <c r="K38" i="61"/>
  <c r="M37" i="61"/>
  <c r="L37" i="61"/>
  <c r="K37" i="61"/>
  <c r="M36" i="61"/>
  <c r="L36" i="61"/>
  <c r="K36" i="61"/>
  <c r="M35" i="61"/>
  <c r="L35" i="61"/>
  <c r="K35" i="61"/>
  <c r="M34" i="61"/>
  <c r="L34" i="61"/>
  <c r="K34" i="61"/>
  <c r="M33" i="61"/>
  <c r="L33" i="61"/>
  <c r="K33" i="61"/>
  <c r="M29" i="61"/>
  <c r="L29" i="61"/>
  <c r="K29" i="61"/>
  <c r="M28" i="61"/>
  <c r="L28" i="61"/>
  <c r="K28" i="61"/>
  <c r="M27" i="61"/>
  <c r="L27" i="61"/>
  <c r="K27" i="61"/>
  <c r="M26" i="61"/>
  <c r="L26" i="61"/>
  <c r="K26" i="61"/>
  <c r="M25" i="61"/>
  <c r="L25" i="61"/>
  <c r="K25" i="61"/>
  <c r="M24" i="61"/>
  <c r="L24" i="61"/>
  <c r="K24" i="61"/>
  <c r="M20" i="61"/>
  <c r="L20" i="61"/>
  <c r="K20" i="61"/>
  <c r="M19" i="61"/>
  <c r="L19" i="61"/>
  <c r="K19" i="61"/>
  <c r="M18" i="61"/>
  <c r="L18" i="61"/>
  <c r="K18" i="61"/>
  <c r="M17" i="61"/>
  <c r="L17" i="61"/>
  <c r="K17" i="61"/>
  <c r="M16" i="61"/>
  <c r="L16" i="61"/>
  <c r="K16" i="61"/>
  <c r="M15" i="61"/>
  <c r="L15" i="61"/>
  <c r="K15" i="61"/>
  <c r="M8" i="61"/>
  <c r="L8" i="61"/>
  <c r="K8" i="61"/>
  <c r="M7" i="61"/>
  <c r="L7" i="61"/>
  <c r="K7" i="61"/>
  <c r="K6" i="52"/>
  <c r="L6" i="52"/>
  <c r="M6" i="52"/>
  <c r="K7" i="52"/>
  <c r="L7" i="52"/>
  <c r="M7" i="52"/>
  <c r="K8" i="52"/>
  <c r="L8" i="52"/>
  <c r="M8" i="52"/>
  <c r="K9" i="52"/>
  <c r="L9" i="52"/>
  <c r="M9" i="52"/>
  <c r="K10" i="52"/>
  <c r="L10" i="52"/>
  <c r="M10" i="52"/>
  <c r="K14" i="52"/>
  <c r="L14" i="52"/>
  <c r="M14" i="52"/>
  <c r="K15" i="52"/>
  <c r="L15" i="52"/>
  <c r="M15" i="52"/>
  <c r="K16" i="52"/>
  <c r="L16" i="52"/>
  <c r="M16" i="52"/>
  <c r="K17" i="52"/>
  <c r="L17" i="52"/>
  <c r="M17" i="52"/>
  <c r="K18" i="52"/>
  <c r="L18" i="52"/>
  <c r="M18" i="52"/>
  <c r="K19" i="52"/>
  <c r="L19" i="52"/>
  <c r="M19" i="52"/>
  <c r="K23" i="52"/>
  <c r="L23" i="52"/>
  <c r="M23" i="52"/>
  <c r="K24" i="52"/>
  <c r="L24" i="52"/>
  <c r="M24" i="52"/>
  <c r="K25" i="52"/>
  <c r="L25" i="52"/>
  <c r="M25" i="52"/>
  <c r="K26" i="52"/>
  <c r="L26" i="52"/>
  <c r="M26" i="52"/>
  <c r="K27" i="52"/>
  <c r="L27" i="52"/>
  <c r="M27" i="52"/>
  <c r="K28" i="52"/>
  <c r="L28" i="52"/>
  <c r="M28" i="52"/>
  <c r="K32" i="52"/>
  <c r="L32" i="52"/>
  <c r="M32" i="52"/>
  <c r="K33" i="52"/>
  <c r="L33" i="52"/>
  <c r="M33" i="52"/>
  <c r="K34" i="52"/>
  <c r="L34" i="52"/>
  <c r="M34" i="52"/>
  <c r="K35" i="52"/>
  <c r="L35" i="52"/>
  <c r="M35" i="52"/>
  <c r="K36" i="52"/>
  <c r="L36" i="52"/>
  <c r="M36" i="52"/>
  <c r="K37" i="52"/>
  <c r="L37" i="52"/>
  <c r="M37" i="52"/>
  <c r="M5" i="52"/>
  <c r="L5" i="52"/>
  <c r="K5" i="52"/>
  <c r="M6" i="61"/>
  <c r="L8" i="13"/>
  <c r="M8" i="13"/>
  <c r="N8" i="13"/>
  <c r="L9" i="13"/>
  <c r="M9" i="13"/>
  <c r="N9" i="13"/>
  <c r="L10" i="13"/>
  <c r="M10" i="13"/>
  <c r="N10" i="13"/>
  <c r="L13" i="13"/>
  <c r="M13" i="13"/>
  <c r="N13" i="13"/>
  <c r="L14" i="13"/>
  <c r="M14" i="13"/>
  <c r="N14" i="13"/>
  <c r="L15" i="13"/>
  <c r="M15" i="13"/>
  <c r="N15" i="13"/>
  <c r="L16" i="13"/>
  <c r="M16" i="13"/>
  <c r="N16" i="13"/>
  <c r="N7" i="13"/>
  <c r="M7" i="13"/>
  <c r="N17" i="11"/>
  <c r="N6" i="11"/>
  <c r="N20" i="14"/>
  <c r="O20" i="14"/>
  <c r="P20" i="14"/>
  <c r="N21" i="14"/>
  <c r="O21" i="14"/>
  <c r="P21" i="14"/>
  <c r="N22" i="14"/>
  <c r="O22" i="14"/>
  <c r="P22" i="14"/>
  <c r="N23" i="14"/>
  <c r="O23" i="14"/>
  <c r="P23" i="14"/>
  <c r="N24" i="14"/>
  <c r="O24" i="14"/>
  <c r="P24" i="14"/>
  <c r="N25" i="14"/>
  <c r="O25" i="14"/>
  <c r="P25" i="14"/>
  <c r="N26" i="14"/>
  <c r="O26" i="14"/>
  <c r="P26" i="14"/>
  <c r="N27" i="14"/>
  <c r="O27" i="14"/>
  <c r="P27" i="14"/>
  <c r="O19" i="14"/>
  <c r="N19" i="14"/>
  <c r="P19" i="14"/>
  <c r="P8" i="14"/>
  <c r="P16" i="14"/>
  <c r="O16" i="14"/>
  <c r="N16" i="14"/>
  <c r="P15" i="14"/>
  <c r="O15" i="14"/>
  <c r="N15" i="14"/>
  <c r="P14" i="14"/>
  <c r="O14" i="14"/>
  <c r="N14" i="14"/>
  <c r="P13" i="14"/>
  <c r="O13" i="14"/>
  <c r="N13" i="14"/>
  <c r="P12" i="14"/>
  <c r="O12" i="14"/>
  <c r="N12" i="14"/>
  <c r="P11" i="14"/>
  <c r="O11" i="14"/>
  <c r="N11" i="14"/>
  <c r="P10" i="14"/>
  <c r="O10" i="14"/>
  <c r="N10" i="14"/>
  <c r="P9" i="14"/>
  <c r="O9" i="14"/>
  <c r="N9" i="14"/>
  <c r="O8" i="14"/>
  <c r="N8" i="14"/>
  <c r="O17" i="11"/>
  <c r="P17" i="11"/>
  <c r="N18" i="11"/>
  <c r="O18" i="11"/>
  <c r="P18" i="11"/>
  <c r="N19" i="11"/>
  <c r="O19" i="11"/>
  <c r="P19" i="11"/>
  <c r="N20" i="11"/>
  <c r="O20" i="11"/>
  <c r="P20" i="11"/>
  <c r="N21" i="11"/>
  <c r="O21" i="11"/>
  <c r="P21" i="11"/>
  <c r="N22" i="11"/>
  <c r="O22" i="11"/>
  <c r="P22" i="11"/>
  <c r="O23" i="11"/>
  <c r="P23" i="11"/>
  <c r="N24" i="11"/>
  <c r="O24" i="11"/>
  <c r="P24" i="11"/>
  <c r="N25" i="11"/>
  <c r="O25" i="11"/>
  <c r="P25" i="11"/>
  <c r="N9" i="11"/>
  <c r="O9" i="11"/>
  <c r="P9" i="11"/>
  <c r="N10" i="11"/>
  <c r="O10" i="11"/>
  <c r="P10" i="11"/>
  <c r="N11" i="11"/>
  <c r="O11" i="11"/>
  <c r="P11" i="11"/>
  <c r="N12" i="11"/>
  <c r="O12" i="11"/>
  <c r="P12" i="11"/>
  <c r="N13" i="11"/>
  <c r="O13" i="11"/>
  <c r="P13" i="11"/>
  <c r="N14" i="11"/>
  <c r="O14" i="11"/>
  <c r="P14" i="11"/>
  <c r="N7" i="11"/>
  <c r="O7" i="11"/>
  <c r="P7" i="11"/>
  <c r="N8" i="11"/>
  <c r="O8" i="11"/>
  <c r="P8" i="11"/>
  <c r="P6" i="11"/>
  <c r="O6" i="11"/>
  <c r="M8" i="12"/>
  <c r="N8" i="12"/>
  <c r="M9" i="12"/>
  <c r="N9" i="12"/>
  <c r="M10" i="12"/>
  <c r="N10" i="12"/>
  <c r="O25" i="12"/>
  <c r="N25" i="12"/>
  <c r="M25" i="12"/>
  <c r="O24" i="12"/>
  <c r="N24" i="12"/>
  <c r="M24" i="12"/>
  <c r="O23" i="12"/>
  <c r="N23" i="12"/>
  <c r="M23" i="12"/>
  <c r="O20" i="12"/>
  <c r="N20" i="12"/>
  <c r="M20" i="12"/>
  <c r="O19" i="12"/>
  <c r="N19" i="12"/>
  <c r="M19" i="12"/>
  <c r="O18" i="12"/>
  <c r="N18" i="12"/>
  <c r="M18" i="12"/>
  <c r="O15" i="12"/>
  <c r="N15" i="12"/>
  <c r="M15" i="12"/>
  <c r="O14" i="12"/>
  <c r="N14" i="12"/>
  <c r="M14" i="12"/>
  <c r="O13" i="12"/>
  <c r="N13" i="12"/>
  <c r="M13" i="12"/>
  <c r="O10" i="12"/>
  <c r="O9" i="12"/>
  <c r="O8" i="12"/>
  <c r="N24" i="5"/>
  <c r="M24" i="5"/>
  <c r="L24" i="5"/>
  <c r="N23" i="5"/>
  <c r="M23" i="5"/>
  <c r="L23" i="5"/>
  <c r="N22" i="5"/>
  <c r="M22" i="5"/>
  <c r="L22" i="5"/>
  <c r="N19" i="5"/>
  <c r="M19" i="5"/>
  <c r="L19" i="5"/>
  <c r="N18" i="5"/>
  <c r="M18" i="5"/>
  <c r="L18" i="5"/>
  <c r="N17" i="5"/>
  <c r="M17" i="5"/>
  <c r="L17" i="5"/>
  <c r="N14" i="5"/>
  <c r="M14" i="5"/>
  <c r="L14" i="5"/>
  <c r="N13" i="5"/>
  <c r="M13" i="5"/>
  <c r="L13" i="5"/>
  <c r="N12" i="5"/>
  <c r="M12" i="5"/>
  <c r="L12" i="5"/>
  <c r="L8" i="5"/>
  <c r="M8" i="5"/>
  <c r="N8" i="5"/>
  <c r="L9" i="5"/>
  <c r="M9" i="5"/>
  <c r="N9" i="5"/>
  <c r="N7" i="5"/>
  <c r="M7" i="5"/>
  <c r="L7" i="5"/>
  <c r="J6" i="4"/>
  <c r="L55" i="4"/>
  <c r="K55" i="4"/>
  <c r="J55" i="4"/>
  <c r="L54" i="4"/>
  <c r="K54" i="4"/>
  <c r="J54" i="4"/>
  <c r="L53" i="4"/>
  <c r="K53" i="4"/>
  <c r="J53" i="4"/>
  <c r="L52" i="4"/>
  <c r="K52" i="4"/>
  <c r="J52" i="4"/>
  <c r="L51" i="4"/>
  <c r="K51" i="4"/>
  <c r="J51" i="4"/>
  <c r="L50" i="4"/>
  <c r="K50" i="4"/>
  <c r="J50" i="4"/>
  <c r="L49" i="4"/>
  <c r="K49" i="4"/>
  <c r="J49" i="4"/>
  <c r="L48" i="4"/>
  <c r="K48" i="4"/>
  <c r="J48" i="4"/>
  <c r="L47" i="4"/>
  <c r="K47" i="4"/>
  <c r="J47" i="4"/>
  <c r="L46" i="4"/>
  <c r="K46" i="4"/>
  <c r="J46" i="4"/>
  <c r="L45" i="4"/>
  <c r="K45" i="4"/>
  <c r="J45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J7" i="4"/>
  <c r="L6" i="4"/>
  <c r="K6" i="4"/>
  <c r="L32" i="3"/>
  <c r="L44" i="3"/>
  <c r="L41" i="3"/>
  <c r="L42" i="3"/>
  <c r="L43" i="3"/>
  <c r="L45" i="3"/>
  <c r="L46" i="3"/>
  <c r="L47" i="3"/>
  <c r="L48" i="3"/>
  <c r="L49" i="3"/>
  <c r="L28" i="3"/>
  <c r="M28" i="3"/>
  <c r="N28" i="3"/>
  <c r="L29" i="3"/>
  <c r="M29" i="3"/>
  <c r="N29" i="3"/>
  <c r="L30" i="3"/>
  <c r="M30" i="3"/>
  <c r="N30" i="3"/>
  <c r="L31" i="3"/>
  <c r="M31" i="3"/>
  <c r="N31" i="3"/>
  <c r="E12" i="26"/>
  <c r="F14" i="26"/>
  <c r="E14" i="26"/>
  <c r="F13" i="26"/>
  <c r="E13" i="26"/>
  <c r="F12" i="26"/>
  <c r="K16" i="29"/>
  <c r="L16" i="29"/>
  <c r="L18" i="29"/>
  <c r="L17" i="29"/>
  <c r="K18" i="29"/>
  <c r="K17" i="29"/>
  <c r="J18" i="29"/>
  <c r="J17" i="29"/>
  <c r="J16" i="29"/>
  <c r="I18" i="29"/>
  <c r="I17" i="29"/>
  <c r="I16" i="29"/>
  <c r="D16" i="29"/>
  <c r="G18" i="29"/>
  <c r="F18" i="29"/>
  <c r="E18" i="29"/>
  <c r="D18" i="29"/>
  <c r="G17" i="29"/>
  <c r="F17" i="29"/>
  <c r="E17" i="29"/>
  <c r="D17" i="29"/>
  <c r="G16" i="29"/>
  <c r="F16" i="29"/>
  <c r="E16" i="29"/>
  <c r="I16" i="30"/>
  <c r="L18" i="30"/>
  <c r="K18" i="30"/>
  <c r="J18" i="30"/>
  <c r="I18" i="30"/>
  <c r="L17" i="30"/>
  <c r="K17" i="30"/>
  <c r="J17" i="30"/>
  <c r="I17" i="30"/>
  <c r="L16" i="30"/>
  <c r="K16" i="30"/>
  <c r="J16" i="30"/>
  <c r="G18" i="30"/>
  <c r="G17" i="30"/>
  <c r="G16" i="30"/>
  <c r="F18" i="30"/>
  <c r="F17" i="30"/>
  <c r="F16" i="30"/>
  <c r="E18" i="30"/>
  <c r="E17" i="30"/>
  <c r="E16" i="30"/>
  <c r="D18" i="30"/>
  <c r="D17" i="30"/>
  <c r="D16" i="30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L40" i="3"/>
  <c r="L4" i="3"/>
  <c r="L5" i="3"/>
  <c r="N37" i="3"/>
  <c r="M37" i="3"/>
  <c r="L37" i="3"/>
  <c r="N36" i="3"/>
  <c r="M36" i="3"/>
  <c r="L36" i="3"/>
  <c r="N35" i="3"/>
  <c r="M35" i="3"/>
  <c r="L35" i="3"/>
  <c r="N34" i="3"/>
  <c r="M34" i="3"/>
  <c r="L34" i="3"/>
  <c r="N33" i="3"/>
  <c r="M33" i="3"/>
  <c r="L33" i="3"/>
  <c r="N32" i="3"/>
  <c r="M32" i="3"/>
  <c r="N25" i="3"/>
  <c r="M25" i="3"/>
  <c r="L25" i="3"/>
  <c r="N24" i="3"/>
  <c r="M24" i="3"/>
  <c r="L24" i="3"/>
  <c r="N23" i="3"/>
  <c r="M23" i="3"/>
  <c r="L23" i="3"/>
  <c r="N22" i="3"/>
  <c r="M22" i="3"/>
  <c r="L22" i="3"/>
  <c r="N21" i="3"/>
  <c r="M21" i="3"/>
  <c r="L21" i="3"/>
  <c r="N20" i="3"/>
  <c r="M20" i="3"/>
  <c r="L20" i="3"/>
  <c r="N19" i="3"/>
  <c r="M19" i="3"/>
  <c r="L19" i="3"/>
  <c r="N18" i="3"/>
  <c r="M18" i="3"/>
  <c r="L18" i="3"/>
  <c r="N17" i="3"/>
  <c r="M17" i="3"/>
  <c r="L17" i="3"/>
  <c r="N16" i="3"/>
  <c r="M16" i="3"/>
  <c r="L16" i="3"/>
  <c r="N13" i="3"/>
  <c r="M13" i="3"/>
  <c r="L13" i="3"/>
  <c r="N12" i="3"/>
  <c r="M12" i="3"/>
  <c r="L12" i="3"/>
  <c r="N11" i="3"/>
  <c r="M11" i="3"/>
  <c r="L11" i="3"/>
  <c r="N10" i="3"/>
  <c r="M10" i="3"/>
  <c r="L10" i="3"/>
  <c r="N9" i="3"/>
  <c r="M9" i="3"/>
  <c r="L9" i="3"/>
  <c r="N8" i="3"/>
  <c r="M8" i="3"/>
  <c r="L8" i="3"/>
  <c r="N7" i="3"/>
  <c r="M7" i="3"/>
  <c r="L7" i="3"/>
  <c r="N6" i="3"/>
  <c r="M6" i="3"/>
  <c r="L6" i="3"/>
  <c r="N5" i="3"/>
  <c r="M5" i="3"/>
  <c r="N4" i="3"/>
  <c r="M4" i="3"/>
  <c r="M158" i="35"/>
  <c r="I158" i="35"/>
  <c r="E158" i="35"/>
  <c r="E160" i="35"/>
  <c r="E159" i="35"/>
  <c r="I160" i="35"/>
  <c r="I159" i="35"/>
  <c r="M7" i="35"/>
  <c r="M8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M42" i="35"/>
  <c r="M43" i="35"/>
  <c r="M44" i="35"/>
  <c r="M45" i="35"/>
  <c r="M46" i="35"/>
  <c r="M47" i="35"/>
  <c r="M48" i="35"/>
  <c r="M49" i="35"/>
  <c r="M50" i="35"/>
  <c r="M51" i="35"/>
  <c r="M52" i="35"/>
  <c r="M53" i="35"/>
  <c r="M54" i="35"/>
  <c r="M55" i="35"/>
  <c r="M56" i="35"/>
  <c r="M57" i="35"/>
  <c r="M58" i="35"/>
  <c r="M59" i="35"/>
  <c r="M60" i="35"/>
  <c r="M61" i="35"/>
  <c r="M62" i="35"/>
  <c r="M63" i="35"/>
  <c r="M64" i="35"/>
  <c r="M65" i="35"/>
  <c r="M66" i="35"/>
  <c r="M67" i="35"/>
  <c r="M68" i="35"/>
  <c r="M69" i="35"/>
  <c r="M70" i="35"/>
  <c r="M71" i="35"/>
  <c r="M72" i="35"/>
  <c r="M73" i="35"/>
  <c r="M74" i="35"/>
  <c r="M75" i="35"/>
  <c r="M76" i="35"/>
  <c r="M77" i="35"/>
  <c r="M78" i="35"/>
  <c r="M79" i="35"/>
  <c r="M80" i="35"/>
  <c r="M81" i="35"/>
  <c r="M82" i="35"/>
  <c r="M83" i="35"/>
  <c r="M84" i="35"/>
  <c r="M85" i="35"/>
  <c r="M86" i="35"/>
  <c r="M87" i="35"/>
  <c r="M88" i="35"/>
  <c r="M89" i="35"/>
  <c r="M90" i="35"/>
  <c r="M91" i="35"/>
  <c r="M92" i="35"/>
  <c r="M93" i="35"/>
  <c r="M94" i="35"/>
  <c r="M95" i="35"/>
  <c r="M96" i="35"/>
  <c r="M97" i="35"/>
  <c r="M98" i="35"/>
  <c r="M99" i="35"/>
  <c r="M100" i="35"/>
  <c r="M101" i="35"/>
  <c r="M102" i="35"/>
  <c r="M103" i="35"/>
  <c r="M104" i="35"/>
  <c r="M105" i="35"/>
  <c r="M106" i="35"/>
  <c r="M107" i="35"/>
  <c r="M108" i="35"/>
  <c r="M109" i="35"/>
  <c r="M110" i="35"/>
  <c r="M111" i="35"/>
  <c r="M112" i="35"/>
  <c r="M113" i="35"/>
  <c r="M114" i="35"/>
  <c r="M115" i="35"/>
  <c r="M116" i="35"/>
  <c r="M117" i="35"/>
  <c r="M118" i="35"/>
  <c r="M119" i="35"/>
  <c r="M120" i="35"/>
  <c r="M121" i="35"/>
  <c r="M122" i="35"/>
  <c r="M123" i="35"/>
  <c r="M124" i="35"/>
  <c r="M125" i="35"/>
  <c r="M126" i="35"/>
  <c r="M127" i="35"/>
  <c r="M128" i="35"/>
  <c r="M129" i="35"/>
  <c r="M130" i="35"/>
  <c r="M131" i="35"/>
  <c r="M132" i="35"/>
  <c r="M133" i="35"/>
  <c r="M134" i="35"/>
  <c r="M135" i="35"/>
  <c r="M136" i="35"/>
  <c r="M137" i="35"/>
  <c r="M138" i="35"/>
  <c r="M139" i="35"/>
  <c r="M140" i="35"/>
  <c r="M141" i="35"/>
  <c r="M142" i="35"/>
  <c r="M143" i="35"/>
  <c r="M144" i="35"/>
  <c r="M145" i="35"/>
  <c r="M146" i="35"/>
  <c r="M147" i="35"/>
  <c r="M148" i="35"/>
  <c r="M149" i="35"/>
  <c r="M150" i="35"/>
  <c r="M151" i="35"/>
  <c r="M152" i="35"/>
  <c r="M153" i="35"/>
  <c r="M154" i="35"/>
  <c r="M155" i="35"/>
  <c r="M156" i="35"/>
  <c r="M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I6" i="35"/>
  <c r="E7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99" i="35"/>
  <c r="E100" i="35"/>
  <c r="E101" i="35"/>
  <c r="E102" i="35"/>
  <c r="E103" i="35"/>
  <c r="E104" i="35"/>
  <c r="E105" i="35"/>
  <c r="E106" i="35"/>
  <c r="E107" i="35"/>
  <c r="E108" i="35"/>
  <c r="E109" i="35"/>
  <c r="E110" i="35"/>
  <c r="E111" i="35"/>
  <c r="E112" i="35"/>
  <c r="E113" i="35"/>
  <c r="E114" i="35"/>
  <c r="E115" i="35"/>
  <c r="E116" i="35"/>
  <c r="E117" i="35"/>
  <c r="E118" i="35"/>
  <c r="E119" i="35"/>
  <c r="E120" i="35"/>
  <c r="E121" i="35"/>
  <c r="E122" i="35"/>
  <c r="E123" i="35"/>
  <c r="E124" i="35"/>
  <c r="E125" i="35"/>
  <c r="E126" i="35"/>
  <c r="E127" i="35"/>
  <c r="E128" i="35"/>
  <c r="E129" i="35"/>
  <c r="E130" i="35"/>
  <c r="E131" i="35"/>
  <c r="E132" i="35"/>
  <c r="E133" i="35"/>
  <c r="E134" i="35"/>
  <c r="E6" i="35"/>
  <c r="M160" i="35"/>
  <c r="M159" i="35"/>
  <c r="N49" i="2"/>
  <c r="M49" i="2"/>
  <c r="L49" i="2"/>
  <c r="N48" i="2"/>
  <c r="M48" i="2"/>
  <c r="L48" i="2"/>
  <c r="N47" i="2"/>
  <c r="M47" i="2"/>
  <c r="L47" i="2"/>
  <c r="N46" i="2"/>
  <c r="M46" i="2"/>
  <c r="L46" i="2"/>
  <c r="N45" i="2"/>
  <c r="M45" i="2"/>
  <c r="L45" i="2"/>
  <c r="N44" i="2"/>
  <c r="M44" i="2"/>
  <c r="L44" i="2"/>
  <c r="N43" i="2"/>
  <c r="M43" i="2"/>
  <c r="L43" i="2"/>
  <c r="N42" i="2"/>
  <c r="M42" i="2"/>
  <c r="L42" i="2"/>
  <c r="N41" i="2"/>
  <c r="M41" i="2"/>
  <c r="L41" i="2"/>
  <c r="N40" i="2"/>
  <c r="M40" i="2"/>
  <c r="L40" i="2"/>
  <c r="N37" i="2"/>
  <c r="M37" i="2"/>
  <c r="L37" i="2"/>
  <c r="N36" i="2"/>
  <c r="M36" i="2"/>
  <c r="L36" i="2"/>
  <c r="N35" i="2"/>
  <c r="M35" i="2"/>
  <c r="L35" i="2"/>
  <c r="N34" i="2"/>
  <c r="M34" i="2"/>
  <c r="L34" i="2"/>
  <c r="N33" i="2"/>
  <c r="M33" i="2"/>
  <c r="L33" i="2"/>
  <c r="N32" i="2"/>
  <c r="M32" i="2"/>
  <c r="L32" i="2"/>
  <c r="N31" i="2"/>
  <c r="M31" i="2"/>
  <c r="L31" i="2"/>
  <c r="N30" i="2"/>
  <c r="M30" i="2"/>
  <c r="L30" i="2"/>
  <c r="N29" i="2"/>
  <c r="M29" i="2"/>
  <c r="L29" i="2"/>
  <c r="N28" i="2"/>
  <c r="M28" i="2"/>
  <c r="L28" i="2"/>
  <c r="N25" i="2"/>
  <c r="M25" i="2"/>
  <c r="L25" i="2"/>
  <c r="N24" i="2"/>
  <c r="M24" i="2"/>
  <c r="L24" i="2"/>
  <c r="N23" i="2"/>
  <c r="M23" i="2"/>
  <c r="L23" i="2"/>
  <c r="N22" i="2"/>
  <c r="M22" i="2"/>
  <c r="L22" i="2"/>
  <c r="N21" i="2"/>
  <c r="M21" i="2"/>
  <c r="L21" i="2"/>
  <c r="N20" i="2"/>
  <c r="M20" i="2"/>
  <c r="L20" i="2"/>
  <c r="N19" i="2"/>
  <c r="M19" i="2"/>
  <c r="L19" i="2"/>
  <c r="N18" i="2"/>
  <c r="M18" i="2"/>
  <c r="L18" i="2"/>
  <c r="N17" i="2"/>
  <c r="M17" i="2"/>
  <c r="L17" i="2"/>
  <c r="N16" i="2"/>
  <c r="M16" i="2"/>
  <c r="L16" i="2"/>
  <c r="M13" i="2"/>
  <c r="N5" i="2"/>
  <c r="N6" i="2"/>
  <c r="N7" i="2"/>
  <c r="N8" i="2"/>
  <c r="N9" i="2"/>
  <c r="N10" i="2"/>
  <c r="N11" i="2"/>
  <c r="N12" i="2"/>
  <c r="N13" i="2"/>
  <c r="N4" i="2"/>
  <c r="M5" i="2"/>
  <c r="M6" i="2"/>
  <c r="M7" i="2"/>
  <c r="M8" i="2"/>
  <c r="M9" i="2"/>
  <c r="M10" i="2"/>
  <c r="M11" i="2"/>
  <c r="M12" i="2"/>
  <c r="M4" i="2"/>
  <c r="L5" i="2"/>
  <c r="L6" i="2"/>
  <c r="L7" i="2"/>
  <c r="L8" i="2"/>
  <c r="L9" i="2"/>
  <c r="L10" i="2"/>
  <c r="L11" i="2"/>
  <c r="L12" i="2"/>
  <c r="L13" i="2"/>
  <c r="L4" i="2"/>
  <c r="O37" i="43"/>
  <c r="O23" i="43"/>
  <c r="O19" i="43"/>
  <c r="O5" i="43"/>
  <c r="Q37" i="43"/>
  <c r="P37" i="43"/>
  <c r="Q36" i="43"/>
  <c r="P36" i="43"/>
  <c r="O36" i="43"/>
  <c r="Q35" i="43"/>
  <c r="P35" i="43"/>
  <c r="O35" i="43"/>
  <c r="Q34" i="43"/>
  <c r="P34" i="43"/>
  <c r="O34" i="43"/>
  <c r="Q33" i="43"/>
  <c r="P33" i="43"/>
  <c r="O33" i="43"/>
  <c r="Q32" i="43"/>
  <c r="P32" i="43"/>
  <c r="O32" i="43"/>
  <c r="Q31" i="43"/>
  <c r="P31" i="43"/>
  <c r="O31" i="43"/>
  <c r="Q30" i="43"/>
  <c r="P30" i="43"/>
  <c r="O30" i="43"/>
  <c r="Q29" i="43"/>
  <c r="P29" i="43"/>
  <c r="O29" i="43"/>
  <c r="Q28" i="43"/>
  <c r="P28" i="43"/>
  <c r="O28" i="43"/>
  <c r="Q27" i="43"/>
  <c r="P27" i="43"/>
  <c r="O27" i="43"/>
  <c r="Q26" i="43"/>
  <c r="P26" i="43"/>
  <c r="O26" i="43"/>
  <c r="Q25" i="43"/>
  <c r="P25" i="43"/>
  <c r="O25" i="43"/>
  <c r="Q24" i="43"/>
  <c r="P24" i="43"/>
  <c r="O24" i="43"/>
  <c r="Q23" i="43"/>
  <c r="P23" i="43"/>
  <c r="Q19" i="43"/>
  <c r="P19" i="43"/>
  <c r="Q18" i="43"/>
  <c r="P18" i="43"/>
  <c r="O18" i="43"/>
  <c r="Q17" i="43"/>
  <c r="P17" i="43"/>
  <c r="O17" i="43"/>
  <c r="Q16" i="43"/>
  <c r="P16" i="43"/>
  <c r="O16" i="43"/>
  <c r="Q15" i="43"/>
  <c r="P15" i="43"/>
  <c r="O15" i="43"/>
  <c r="Q14" i="43"/>
  <c r="P14" i="43"/>
  <c r="O14" i="43"/>
  <c r="Q13" i="43"/>
  <c r="P13" i="43"/>
  <c r="O13" i="43"/>
  <c r="Q12" i="43"/>
  <c r="P12" i="43"/>
  <c r="O12" i="43"/>
  <c r="Q11" i="43"/>
  <c r="P11" i="43"/>
  <c r="O11" i="43"/>
  <c r="Q10" i="43"/>
  <c r="P10" i="43"/>
  <c r="O10" i="43"/>
  <c r="Q9" i="43"/>
  <c r="P9" i="43"/>
  <c r="O9" i="43"/>
  <c r="Q8" i="43"/>
  <c r="P8" i="43"/>
  <c r="O8" i="43"/>
  <c r="Q7" i="43"/>
  <c r="P7" i="43"/>
  <c r="O7" i="43"/>
  <c r="Q6" i="43"/>
  <c r="P6" i="43"/>
  <c r="O6" i="43"/>
  <c r="Q5" i="43"/>
  <c r="P5" i="43"/>
  <c r="P36" i="44"/>
  <c r="Q36" i="44"/>
  <c r="R36" i="44"/>
  <c r="P23" i="44"/>
  <c r="Q22" i="44"/>
  <c r="R22" i="44"/>
  <c r="P22" i="44"/>
  <c r="P35" i="44"/>
  <c r="P5" i="44"/>
  <c r="R35" i="44"/>
  <c r="Q35" i="44"/>
  <c r="R34" i="44"/>
  <c r="Q34" i="44"/>
  <c r="P34" i="44"/>
  <c r="R33" i="44"/>
  <c r="Q33" i="44"/>
  <c r="P33" i="44"/>
  <c r="R32" i="44"/>
  <c r="Q32" i="44"/>
  <c r="P32" i="44"/>
  <c r="R31" i="44"/>
  <c r="Q31" i="44"/>
  <c r="P31" i="44"/>
  <c r="R30" i="44"/>
  <c r="Q30" i="44"/>
  <c r="P30" i="44"/>
  <c r="R29" i="44"/>
  <c r="Q29" i="44"/>
  <c r="P29" i="44"/>
  <c r="R28" i="44"/>
  <c r="Q28" i="44"/>
  <c r="P28" i="44"/>
  <c r="R27" i="44"/>
  <c r="Q27" i="44"/>
  <c r="P27" i="44"/>
  <c r="R26" i="44"/>
  <c r="Q26" i="44"/>
  <c r="P26" i="44"/>
  <c r="R25" i="44"/>
  <c r="Q25" i="44"/>
  <c r="P25" i="44"/>
  <c r="R24" i="44"/>
  <c r="Q24" i="44"/>
  <c r="P24" i="44"/>
  <c r="R23" i="44"/>
  <c r="Q23" i="44"/>
  <c r="R19" i="44"/>
  <c r="Q19" i="44"/>
  <c r="P19" i="44"/>
  <c r="R18" i="44"/>
  <c r="Q18" i="44"/>
  <c r="P18" i="44"/>
  <c r="R17" i="44"/>
  <c r="Q17" i="44"/>
  <c r="P17" i="44"/>
  <c r="R16" i="44"/>
  <c r="Q16" i="44"/>
  <c r="P16" i="44"/>
  <c r="R15" i="44"/>
  <c r="Q15" i="44"/>
  <c r="P15" i="44"/>
  <c r="R14" i="44"/>
  <c r="Q14" i="44"/>
  <c r="P14" i="44"/>
  <c r="R13" i="44"/>
  <c r="Q13" i="44"/>
  <c r="P13" i="44"/>
  <c r="R12" i="44"/>
  <c r="Q12" i="44"/>
  <c r="P12" i="44"/>
  <c r="R11" i="44"/>
  <c r="Q11" i="44"/>
  <c r="P11" i="44"/>
  <c r="R10" i="44"/>
  <c r="Q10" i="44"/>
  <c r="P10" i="44"/>
  <c r="R9" i="44"/>
  <c r="Q9" i="44"/>
  <c r="P9" i="44"/>
  <c r="R8" i="44"/>
  <c r="Q8" i="44"/>
  <c r="P8" i="44"/>
  <c r="R7" i="44"/>
  <c r="Q7" i="44"/>
  <c r="P7" i="44"/>
  <c r="R6" i="44"/>
  <c r="Q6" i="44"/>
  <c r="P6" i="44"/>
  <c r="R5" i="44"/>
  <c r="Q5" i="44"/>
  <c r="N32" i="40"/>
  <c r="P53" i="40"/>
  <c r="O53" i="40"/>
  <c r="N53" i="40"/>
  <c r="P52" i="40"/>
  <c r="O52" i="40"/>
  <c r="N52" i="40"/>
  <c r="P51" i="40"/>
  <c r="O51" i="40"/>
  <c r="N51" i="40"/>
  <c r="P50" i="40"/>
  <c r="O50" i="40"/>
  <c r="N50" i="40"/>
  <c r="P49" i="40"/>
  <c r="O49" i="40"/>
  <c r="N49" i="40"/>
  <c r="P48" i="40"/>
  <c r="O48" i="40"/>
  <c r="N48" i="40"/>
  <c r="P47" i="40"/>
  <c r="O47" i="40"/>
  <c r="N47" i="40"/>
  <c r="P46" i="40"/>
  <c r="O46" i="40"/>
  <c r="N46" i="40"/>
  <c r="P45" i="40"/>
  <c r="O45" i="40"/>
  <c r="N45" i="40"/>
  <c r="P44" i="40"/>
  <c r="O44" i="40"/>
  <c r="N44" i="40"/>
  <c r="P41" i="40"/>
  <c r="O41" i="40"/>
  <c r="N41" i="40"/>
  <c r="P40" i="40"/>
  <c r="O40" i="40"/>
  <c r="N40" i="40"/>
  <c r="P39" i="40"/>
  <c r="O39" i="40"/>
  <c r="N39" i="40"/>
  <c r="P38" i="40"/>
  <c r="O38" i="40"/>
  <c r="N38" i="40"/>
  <c r="P37" i="40"/>
  <c r="O37" i="40"/>
  <c r="N37" i="40"/>
  <c r="P36" i="40"/>
  <c r="O36" i="40"/>
  <c r="N36" i="40"/>
  <c r="P35" i="40"/>
  <c r="O35" i="40"/>
  <c r="N35" i="40"/>
  <c r="P34" i="40"/>
  <c r="O34" i="40"/>
  <c r="N34" i="40"/>
  <c r="P33" i="40"/>
  <c r="O33" i="40"/>
  <c r="N33" i="40"/>
  <c r="P32" i="40"/>
  <c r="O32" i="40"/>
  <c r="P28" i="40"/>
  <c r="O28" i="40"/>
  <c r="N28" i="40"/>
  <c r="P27" i="40"/>
  <c r="O27" i="40"/>
  <c r="N27" i="40"/>
  <c r="P26" i="40"/>
  <c r="O26" i="40"/>
  <c r="N26" i="40"/>
  <c r="P25" i="40"/>
  <c r="O25" i="40"/>
  <c r="N25" i="40"/>
  <c r="P24" i="40"/>
  <c r="O24" i="40"/>
  <c r="N24" i="40"/>
  <c r="P23" i="40"/>
  <c r="O23" i="40"/>
  <c r="N23" i="40"/>
  <c r="P22" i="40"/>
  <c r="O22" i="40"/>
  <c r="N22" i="40"/>
  <c r="P21" i="40"/>
  <c r="O21" i="40"/>
  <c r="N21" i="40"/>
  <c r="P20" i="40"/>
  <c r="O20" i="40"/>
  <c r="N20" i="40"/>
  <c r="P19" i="40"/>
  <c r="O19" i="40"/>
  <c r="N19" i="40"/>
  <c r="P15" i="40"/>
  <c r="O15" i="40"/>
  <c r="N15" i="40"/>
  <c r="P14" i="40"/>
  <c r="O14" i="40"/>
  <c r="N14" i="40"/>
  <c r="P13" i="40"/>
  <c r="O13" i="40"/>
  <c r="N13" i="40"/>
  <c r="P12" i="40"/>
  <c r="O12" i="40"/>
  <c r="N12" i="40"/>
  <c r="P11" i="40"/>
  <c r="O11" i="40"/>
  <c r="N11" i="40"/>
  <c r="P10" i="40"/>
  <c r="O10" i="40"/>
  <c r="N10" i="40"/>
  <c r="P9" i="40"/>
  <c r="O9" i="40"/>
  <c r="N9" i="40"/>
  <c r="P8" i="40"/>
  <c r="O8" i="40"/>
  <c r="N8" i="40"/>
  <c r="P7" i="40"/>
  <c r="O7" i="40"/>
  <c r="N7" i="40"/>
  <c r="P6" i="40"/>
  <c r="O6" i="40"/>
  <c r="N6" i="40"/>
  <c r="M38" i="8"/>
  <c r="L38" i="8"/>
  <c r="K38" i="8"/>
  <c r="M37" i="8"/>
  <c r="L37" i="8"/>
  <c r="K37" i="8"/>
  <c r="M36" i="8"/>
  <c r="L36" i="8"/>
  <c r="K36" i="8"/>
  <c r="M35" i="8"/>
  <c r="L35" i="8"/>
  <c r="K35" i="8"/>
  <c r="M34" i="8"/>
  <c r="L34" i="8"/>
  <c r="K34" i="8"/>
  <c r="M33" i="8"/>
  <c r="L33" i="8"/>
  <c r="K33" i="8"/>
  <c r="M32" i="8"/>
  <c r="L32" i="8"/>
  <c r="K32" i="8"/>
  <c r="M29" i="8"/>
  <c r="L29" i="8"/>
  <c r="K29" i="8"/>
  <c r="M28" i="8"/>
  <c r="L28" i="8"/>
  <c r="K28" i="8"/>
  <c r="M27" i="8"/>
  <c r="L27" i="8"/>
  <c r="K27" i="8"/>
  <c r="M26" i="8"/>
  <c r="L26" i="8"/>
  <c r="K26" i="8"/>
  <c r="M25" i="8"/>
  <c r="L25" i="8"/>
  <c r="K25" i="8"/>
  <c r="M24" i="8"/>
  <c r="L24" i="8"/>
  <c r="K24" i="8"/>
  <c r="M23" i="8"/>
  <c r="L23" i="8"/>
  <c r="K23" i="8"/>
  <c r="M20" i="8"/>
  <c r="L20" i="8"/>
  <c r="K20" i="8"/>
  <c r="M19" i="8"/>
  <c r="L19" i="8"/>
  <c r="K19" i="8"/>
  <c r="M18" i="8"/>
  <c r="L18" i="8"/>
  <c r="K18" i="8"/>
  <c r="M17" i="8"/>
  <c r="L17" i="8"/>
  <c r="K17" i="8"/>
  <c r="M16" i="8"/>
  <c r="L16" i="8"/>
  <c r="K16" i="8"/>
  <c r="M15" i="8"/>
  <c r="L15" i="8"/>
  <c r="K15" i="8"/>
  <c r="M14" i="8"/>
  <c r="L14" i="8"/>
  <c r="K14" i="8"/>
  <c r="M11" i="8"/>
  <c r="L11" i="8"/>
  <c r="K11" i="8"/>
  <c r="M10" i="8"/>
  <c r="L10" i="8"/>
  <c r="K10" i="8"/>
  <c r="M9" i="8"/>
  <c r="L9" i="8"/>
  <c r="K9" i="8"/>
  <c r="M8" i="8"/>
  <c r="L8" i="8"/>
  <c r="K8" i="8"/>
  <c r="M7" i="8"/>
  <c r="L7" i="8"/>
  <c r="K7" i="8"/>
  <c r="M6" i="8"/>
  <c r="L6" i="8"/>
  <c r="K6" i="8"/>
  <c r="M5" i="8"/>
  <c r="L5" i="8"/>
  <c r="K5" i="8"/>
  <c r="N6" i="39"/>
  <c r="O53" i="39"/>
  <c r="N53" i="39"/>
  <c r="M53" i="39"/>
  <c r="O41" i="39"/>
  <c r="N41" i="39"/>
  <c r="M41" i="39"/>
  <c r="O28" i="39"/>
  <c r="N28" i="39"/>
  <c r="M28" i="39"/>
  <c r="O15" i="39"/>
  <c r="N15" i="39"/>
  <c r="M15" i="39"/>
  <c r="O52" i="39"/>
  <c r="N52" i="39"/>
  <c r="M52" i="39"/>
  <c r="O51" i="39"/>
  <c r="N51" i="39"/>
  <c r="M51" i="39"/>
  <c r="O50" i="39"/>
  <c r="N50" i="39"/>
  <c r="M50" i="39"/>
  <c r="O49" i="39"/>
  <c r="N49" i="39"/>
  <c r="M49" i="39"/>
  <c r="O48" i="39"/>
  <c r="N48" i="39"/>
  <c r="M48" i="39"/>
  <c r="O47" i="39"/>
  <c r="N47" i="39"/>
  <c r="M47" i="39"/>
  <c r="O46" i="39"/>
  <c r="N46" i="39"/>
  <c r="M46" i="39"/>
  <c r="O45" i="39"/>
  <c r="N45" i="39"/>
  <c r="M45" i="39"/>
  <c r="O44" i="39"/>
  <c r="N44" i="39"/>
  <c r="M44" i="39"/>
  <c r="O40" i="39"/>
  <c r="N40" i="39"/>
  <c r="M40" i="39"/>
  <c r="O39" i="39"/>
  <c r="N39" i="39"/>
  <c r="M39" i="39"/>
  <c r="O38" i="39"/>
  <c r="N38" i="39"/>
  <c r="M38" i="39"/>
  <c r="O37" i="39"/>
  <c r="N37" i="39"/>
  <c r="M37" i="39"/>
  <c r="O36" i="39"/>
  <c r="N36" i="39"/>
  <c r="M36" i="39"/>
  <c r="O35" i="39"/>
  <c r="N35" i="39"/>
  <c r="M35" i="39"/>
  <c r="O34" i="39"/>
  <c r="N34" i="39"/>
  <c r="M34" i="39"/>
  <c r="O33" i="39"/>
  <c r="N33" i="39"/>
  <c r="M33" i="39"/>
  <c r="O32" i="39"/>
  <c r="N32" i="39"/>
  <c r="M32" i="39"/>
  <c r="O27" i="39"/>
  <c r="N27" i="39"/>
  <c r="M27" i="39"/>
  <c r="O26" i="39"/>
  <c r="N26" i="39"/>
  <c r="M26" i="39"/>
  <c r="O25" i="39"/>
  <c r="N25" i="39"/>
  <c r="M25" i="39"/>
  <c r="O24" i="39"/>
  <c r="N24" i="39"/>
  <c r="M24" i="39"/>
  <c r="O23" i="39"/>
  <c r="N23" i="39"/>
  <c r="M23" i="39"/>
  <c r="O22" i="39"/>
  <c r="N22" i="39"/>
  <c r="M22" i="39"/>
  <c r="O21" i="39"/>
  <c r="N21" i="39"/>
  <c r="M21" i="39"/>
  <c r="O20" i="39"/>
  <c r="N20" i="39"/>
  <c r="M20" i="39"/>
  <c r="O19" i="39"/>
  <c r="N19" i="39"/>
  <c r="M19" i="39"/>
  <c r="M13" i="39"/>
  <c r="N13" i="39"/>
  <c r="O13" i="39"/>
  <c r="M14" i="39"/>
  <c r="N14" i="39"/>
  <c r="O14" i="39"/>
  <c r="M7" i="39"/>
  <c r="N7" i="39"/>
  <c r="O7" i="39"/>
  <c r="M8" i="39"/>
  <c r="N8" i="39"/>
  <c r="O8" i="39"/>
  <c r="M9" i="39"/>
  <c r="N9" i="39"/>
  <c r="O9" i="39"/>
  <c r="M10" i="39"/>
  <c r="N10" i="39"/>
  <c r="O10" i="39"/>
  <c r="M11" i="39"/>
  <c r="N11" i="39"/>
  <c r="O11" i="39"/>
  <c r="M12" i="39"/>
  <c r="N12" i="39"/>
  <c r="O12" i="39"/>
  <c r="O6" i="39"/>
  <c r="M6" i="39"/>
  <c r="H37" i="59"/>
  <c r="H39" i="59"/>
  <c r="H38" i="59"/>
  <c r="G39" i="59"/>
  <c r="G38" i="59"/>
  <c r="G37" i="59"/>
  <c r="F16" i="56"/>
  <c r="F14" i="56"/>
  <c r="G16" i="56"/>
  <c r="G15" i="56"/>
  <c r="F15" i="56"/>
  <c r="G14" i="56"/>
  <c r="G14" i="55"/>
  <c r="G16" i="55"/>
  <c r="G15" i="55"/>
  <c r="F16" i="55"/>
  <c r="F15" i="55"/>
  <c r="F14" i="55"/>
  <c r="K14" i="54"/>
  <c r="K16" i="54"/>
  <c r="K15" i="54"/>
  <c r="J16" i="54"/>
  <c r="J15" i="54"/>
  <c r="J14" i="54"/>
  <c r="H16" i="54"/>
  <c r="H15" i="54"/>
  <c r="H14" i="54"/>
  <c r="G16" i="54"/>
  <c r="G15" i="54"/>
  <c r="G14" i="54"/>
  <c r="H37" i="51"/>
  <c r="H39" i="51"/>
  <c r="H38" i="51"/>
  <c r="G39" i="51"/>
  <c r="G38" i="51"/>
  <c r="G37" i="51"/>
  <c r="H17" i="50"/>
  <c r="G17" i="50"/>
  <c r="H16" i="50"/>
  <c r="G16" i="50"/>
  <c r="H15" i="50"/>
  <c r="G15" i="50"/>
  <c r="I18" i="49"/>
  <c r="H18" i="49"/>
  <c r="I17" i="49"/>
  <c r="H17" i="49"/>
  <c r="H16" i="49"/>
  <c r="I16" i="49"/>
  <c r="H17" i="48"/>
  <c r="H19" i="48"/>
  <c r="H18" i="48"/>
  <c r="G19" i="48"/>
  <c r="G18" i="48"/>
  <c r="G17" i="48"/>
  <c r="G15" i="47"/>
  <c r="G14" i="47"/>
  <c r="G13" i="47"/>
  <c r="F15" i="47"/>
  <c r="F14" i="47"/>
  <c r="F13" i="47"/>
  <c r="F11" i="46"/>
  <c r="F10" i="46"/>
  <c r="F9" i="46"/>
  <c r="E11" i="46"/>
  <c r="E10" i="46"/>
  <c r="E9" i="46"/>
  <c r="D11" i="46"/>
  <c r="D10" i="46"/>
  <c r="D9" i="46"/>
  <c r="G16" i="42"/>
  <c r="G18" i="42"/>
  <c r="G17" i="42"/>
  <c r="F18" i="42"/>
  <c r="F17" i="42"/>
  <c r="F16" i="42"/>
  <c r="E18" i="42"/>
  <c r="E17" i="42"/>
  <c r="E16" i="42"/>
  <c r="D18" i="42"/>
  <c r="D17" i="42"/>
  <c r="D16" i="42"/>
  <c r="K17" i="38"/>
  <c r="J17" i="38"/>
  <c r="H17" i="38"/>
  <c r="G17" i="38"/>
  <c r="K16" i="38"/>
  <c r="J16" i="38"/>
  <c r="H16" i="38"/>
  <c r="G16" i="38"/>
  <c r="K15" i="38"/>
  <c r="J15" i="38"/>
  <c r="H15" i="38"/>
  <c r="G15" i="38"/>
  <c r="F17" i="37"/>
  <c r="F16" i="37"/>
  <c r="F15" i="37"/>
  <c r="E15" i="37"/>
  <c r="E17" i="37"/>
  <c r="E16" i="37"/>
  <c r="H13" i="36"/>
  <c r="I15" i="36"/>
  <c r="H15" i="36"/>
  <c r="I14" i="36"/>
  <c r="H14" i="36"/>
  <c r="I13" i="36"/>
  <c r="F13" i="36"/>
  <c r="E15" i="36"/>
  <c r="E14" i="36"/>
  <c r="E13" i="36"/>
  <c r="F15" i="36"/>
  <c r="F14" i="36"/>
  <c r="I14" i="34"/>
  <c r="I13" i="34"/>
  <c r="I12" i="34"/>
  <c r="H14" i="34"/>
  <c r="H13" i="34"/>
  <c r="H12" i="34"/>
  <c r="G14" i="34"/>
  <c r="G13" i="34"/>
  <c r="G12" i="34"/>
  <c r="D15" i="10"/>
  <c r="C23" i="9"/>
  <c r="F13" i="33"/>
  <c r="F12" i="33"/>
  <c r="F11" i="33"/>
  <c r="G13" i="33"/>
  <c r="G12" i="33"/>
  <c r="G11" i="33"/>
  <c r="E11" i="33"/>
  <c r="E13" i="33"/>
  <c r="E12" i="33"/>
  <c r="H14" i="28"/>
  <c r="H13" i="28"/>
  <c r="H12" i="28"/>
  <c r="G14" i="28"/>
  <c r="G13" i="28"/>
  <c r="G12" i="28"/>
  <c r="H18" i="27"/>
  <c r="H17" i="27"/>
  <c r="H16" i="27"/>
  <c r="G18" i="27"/>
  <c r="G17" i="27"/>
  <c r="G16" i="27"/>
  <c r="H18" i="25"/>
  <c r="H17" i="25"/>
  <c r="H16" i="25"/>
  <c r="G18" i="25"/>
  <c r="G17" i="25"/>
  <c r="G16" i="25"/>
  <c r="K16" i="24"/>
  <c r="H16" i="24"/>
  <c r="K18" i="24"/>
  <c r="J18" i="24"/>
  <c r="H18" i="24"/>
  <c r="G18" i="24"/>
  <c r="K17" i="24"/>
  <c r="J17" i="24"/>
  <c r="H17" i="24"/>
  <c r="G17" i="24"/>
  <c r="J16" i="24"/>
  <c r="G16" i="24"/>
  <c r="I18" i="23"/>
  <c r="I17" i="23"/>
  <c r="I16" i="23"/>
  <c r="H18" i="23"/>
  <c r="H17" i="23"/>
  <c r="H16" i="23"/>
  <c r="F18" i="23"/>
  <c r="F17" i="23"/>
  <c r="F16" i="23"/>
  <c r="E18" i="23"/>
  <c r="E17" i="23"/>
  <c r="E16" i="23"/>
  <c r="E19" i="21"/>
  <c r="E18" i="21"/>
  <c r="E17" i="21"/>
  <c r="F19" i="21"/>
  <c r="F18" i="21"/>
  <c r="F17" i="21"/>
  <c r="D19" i="21"/>
  <c r="D18" i="21"/>
  <c r="D17" i="21"/>
  <c r="C19" i="21"/>
  <c r="C18" i="21"/>
  <c r="C17" i="21"/>
  <c r="H19" i="22"/>
  <c r="F19" i="22"/>
  <c r="I21" i="22"/>
  <c r="H21" i="22"/>
  <c r="F21" i="22"/>
  <c r="E21" i="22"/>
  <c r="I20" i="22"/>
  <c r="H20" i="22"/>
  <c r="F20" i="22"/>
  <c r="E20" i="22"/>
  <c r="I19" i="22"/>
  <c r="E19" i="22"/>
  <c r="F17" i="19"/>
  <c r="F19" i="19"/>
  <c r="F18" i="19"/>
  <c r="D19" i="19"/>
  <c r="D18" i="19"/>
  <c r="D17" i="19"/>
  <c r="C19" i="19"/>
  <c r="C18" i="19"/>
  <c r="C17" i="19"/>
  <c r="G19" i="19"/>
  <c r="G18" i="19"/>
  <c r="G17" i="19"/>
  <c r="D14" i="20"/>
  <c r="E14" i="20"/>
  <c r="G14" i="20"/>
  <c r="H14" i="20"/>
  <c r="D15" i="20"/>
  <c r="E15" i="20"/>
  <c r="G15" i="20"/>
  <c r="H15" i="20"/>
  <c r="D16" i="20"/>
  <c r="E16" i="20"/>
  <c r="G16" i="20"/>
  <c r="H16" i="20"/>
  <c r="F139" i="18"/>
  <c r="F138" i="18"/>
  <c r="F137" i="18"/>
  <c r="E139" i="18"/>
  <c r="E138" i="18"/>
  <c r="E137" i="18"/>
  <c r="D137" i="18"/>
  <c r="D138" i="18"/>
  <c r="D139" i="18"/>
  <c r="C138" i="18"/>
  <c r="C139" i="18"/>
  <c r="C137" i="18"/>
  <c r="E13" i="10"/>
  <c r="E15" i="10"/>
  <c r="E14" i="10"/>
  <c r="D14" i="10"/>
  <c r="D13" i="10"/>
  <c r="F10" i="17"/>
  <c r="F9" i="17"/>
  <c r="F8" i="17"/>
  <c r="E10" i="17"/>
  <c r="E9" i="17"/>
  <c r="E8" i="17"/>
  <c r="D10" i="17"/>
  <c r="D9" i="17"/>
  <c r="D8" i="17"/>
  <c r="C10" i="17"/>
  <c r="C9" i="17"/>
  <c r="C8" i="17"/>
  <c r="E9" i="16"/>
  <c r="E10" i="16"/>
  <c r="E8" i="16"/>
  <c r="D10" i="16"/>
  <c r="D9" i="16"/>
  <c r="D8" i="16"/>
  <c r="C10" i="16"/>
  <c r="C9" i="16"/>
  <c r="C8" i="16"/>
  <c r="C13" i="15"/>
  <c r="C15" i="15"/>
  <c r="C14" i="15"/>
  <c r="B14" i="15"/>
  <c r="B13" i="15"/>
  <c r="B15" i="15"/>
  <c r="F15" i="1"/>
  <c r="F14" i="1"/>
  <c r="E15" i="1"/>
  <c r="E14" i="1"/>
  <c r="E16" i="1"/>
  <c r="F16" i="1"/>
  <c r="C16" i="1"/>
  <c r="C15" i="1"/>
  <c r="C14" i="1"/>
  <c r="B16" i="1"/>
  <c r="B15" i="1"/>
  <c r="B14" i="1"/>
  <c r="D23" i="9"/>
  <c r="D22" i="9"/>
  <c r="D21" i="9"/>
  <c r="C22" i="9"/>
  <c r="C21" i="9"/>
  <c r="G153" i="7"/>
  <c r="H153" i="7"/>
  <c r="F153" i="7"/>
  <c r="H151" i="7"/>
  <c r="D151" i="7"/>
  <c r="F119" i="6"/>
  <c r="D119" i="6"/>
  <c r="C153" i="7"/>
  <c r="D153" i="7"/>
  <c r="B153" i="7"/>
  <c r="H152" i="7"/>
  <c r="G152" i="7"/>
  <c r="F152" i="7"/>
  <c r="C152" i="7"/>
  <c r="D152" i="7"/>
  <c r="B152" i="7"/>
  <c r="G151" i="7"/>
  <c r="F151" i="7"/>
  <c r="C151" i="7"/>
  <c r="B151" i="7"/>
  <c r="G121" i="6"/>
  <c r="H121" i="6"/>
  <c r="F121" i="6"/>
  <c r="F120" i="6"/>
  <c r="H120" i="6"/>
  <c r="G120" i="6"/>
  <c r="D121" i="6"/>
  <c r="C121" i="6"/>
  <c r="B121" i="6"/>
  <c r="D120" i="6"/>
  <c r="C120" i="6"/>
  <c r="B120" i="6"/>
  <c r="C119" i="6"/>
  <c r="G119" i="6"/>
  <c r="H119" i="6"/>
  <c r="B119" i="6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5" i="7"/>
</calcChain>
</file>

<file path=xl/sharedStrings.xml><?xml version="1.0" encoding="utf-8"?>
<sst xmlns="http://schemas.openxmlformats.org/spreadsheetml/2006/main" count="915" uniqueCount="180">
  <si>
    <t>MM asODN</t>
  </si>
  <si>
    <t>FAM173b asODN</t>
  </si>
  <si>
    <t>veh: MM asODN</t>
  </si>
  <si>
    <t>veh: FAM173b asODN</t>
  </si>
  <si>
    <t>CFA: MM asODN</t>
  </si>
  <si>
    <t>CFA: FAM173b asODN</t>
  </si>
  <si>
    <t>Ipsi: MM asODN</t>
  </si>
  <si>
    <t>Ipsi: FAM173b asODN</t>
  </si>
  <si>
    <t>Contra: MM asODN</t>
  </si>
  <si>
    <t>Contra: FAM173b asODN</t>
  </si>
  <si>
    <t>FAM173b asODN + HSV-FAM173b</t>
  </si>
  <si>
    <t>FAM173b asODN + HSV-EV</t>
  </si>
  <si>
    <t>MM asODN + HSV-FAM173b</t>
  </si>
  <si>
    <t>MM asODN + HSV-EV</t>
  </si>
  <si>
    <t>Day 0</t>
  </si>
  <si>
    <t>Day 5</t>
  </si>
  <si>
    <t>Day 10</t>
  </si>
  <si>
    <t>MEAN</t>
  </si>
  <si>
    <t>SEM</t>
  </si>
  <si>
    <t>N</t>
  </si>
  <si>
    <t>Voor TMRM N2A</t>
  </si>
  <si>
    <t>EV</t>
  </si>
  <si>
    <t>FCCP</t>
  </si>
  <si>
    <t>Delta</t>
  </si>
  <si>
    <t>Delta TMRM</t>
  </si>
  <si>
    <t>TMRM</t>
  </si>
  <si>
    <t>FAM173B</t>
  </si>
  <si>
    <t>TMRM sensory neurons</t>
  </si>
  <si>
    <t>Mean</t>
  </si>
  <si>
    <t>HSV-FAM173b + veh</t>
  </si>
  <si>
    <t>HSV-FAM173b + PBN</t>
  </si>
  <si>
    <t>HSV-EV + veh</t>
  </si>
  <si>
    <t>HSV-EV + PBN</t>
  </si>
  <si>
    <t>Day 1</t>
  </si>
  <si>
    <t>Day 2</t>
  </si>
  <si>
    <t>Day 4</t>
  </si>
  <si>
    <t>Baseline</t>
  </si>
  <si>
    <t xml:space="preserve">SEM </t>
  </si>
  <si>
    <t>1 hr after PBN</t>
  </si>
  <si>
    <t>2 hr after PBN</t>
  </si>
  <si>
    <t>DRG</t>
  </si>
  <si>
    <t>Spinal Cord</t>
  </si>
  <si>
    <t>hFAM173B</t>
  </si>
  <si>
    <t>Lysine-homopolymers</t>
  </si>
  <si>
    <t>Arginine-homopolymers</t>
  </si>
  <si>
    <t>FAM173B + lysine-homopolymers</t>
  </si>
  <si>
    <t>FAM173B-D94A</t>
  </si>
  <si>
    <t>FAM173B-D94A + lysine-homopolymers</t>
  </si>
  <si>
    <t>MTase activity assay</t>
  </si>
  <si>
    <t>Mitotracker reduction</t>
  </si>
  <si>
    <t>Mitotracker overexpression</t>
  </si>
  <si>
    <t>small diameter neurons</t>
  </si>
  <si>
    <t>large diameter neurons</t>
  </si>
  <si>
    <t>Day 3</t>
  </si>
  <si>
    <t>Day 6</t>
  </si>
  <si>
    <t>DHE in vivo</t>
  </si>
  <si>
    <t>MitoTrackerRedCM-H2XROS in vivo</t>
  </si>
  <si>
    <t xml:space="preserve">EV </t>
  </si>
  <si>
    <t>hFAM173B + PBN</t>
  </si>
  <si>
    <t>EV + PBN</t>
  </si>
  <si>
    <t>EV -PBN</t>
  </si>
  <si>
    <t>hFAM173B -PBN</t>
  </si>
  <si>
    <t>IL6 ELISA</t>
  </si>
  <si>
    <t>Large diameter neurons</t>
  </si>
  <si>
    <t>Small diameter neurons</t>
  </si>
  <si>
    <t>Iba-1 Spinal cord</t>
  </si>
  <si>
    <t>Iba-1 DRG</t>
  </si>
  <si>
    <t>Iba-1 mRNA expression in DRG</t>
  </si>
  <si>
    <t>Iba-1 mRNA expression in spinal cord</t>
  </si>
  <si>
    <t>Iba-1 protein expression in spinal cord</t>
  </si>
  <si>
    <t>Fold Change</t>
  </si>
  <si>
    <t>CFA+ mFAM173b-AS</t>
  </si>
  <si>
    <t>CFA + MM-ODN</t>
  </si>
  <si>
    <t>hFAM173B-D94A</t>
  </si>
  <si>
    <t>Iba-1 protein expression DRG</t>
  </si>
  <si>
    <t>N (animals)</t>
  </si>
  <si>
    <t>N (reactions)</t>
  </si>
  <si>
    <t>N (wells)</t>
  </si>
  <si>
    <t>N (cells)</t>
  </si>
  <si>
    <t>Iba-1 protein expression spinal cord</t>
  </si>
  <si>
    <t>DHE in DRG</t>
  </si>
  <si>
    <t>hFAM173b</t>
  </si>
  <si>
    <t>hFAM173bD94A</t>
  </si>
  <si>
    <t>TMRM in N2A's</t>
  </si>
  <si>
    <t>0</t>
  </si>
  <si>
    <t>1</t>
  </si>
  <si>
    <t>3</t>
  </si>
  <si>
    <t>7</t>
  </si>
  <si>
    <t>mFam173b expression in DRG</t>
  </si>
  <si>
    <t>MTase activity assay with full-length hFAM173B</t>
  </si>
  <si>
    <t>Without homopolymers</t>
  </si>
  <si>
    <t>mFam173b reduction in N2A cells</t>
  </si>
  <si>
    <t>MM-ODN</t>
  </si>
  <si>
    <t>mFam173b-AS</t>
  </si>
  <si>
    <t>DHE in N2A cells</t>
  </si>
  <si>
    <t>DHE in HEK293 cells</t>
  </si>
  <si>
    <t>Mitosox in N2A cells</t>
  </si>
  <si>
    <t>TNFalpha ELISA</t>
  </si>
  <si>
    <t>Vehicle</t>
  </si>
  <si>
    <t>PBN</t>
  </si>
  <si>
    <t>Iba-1 mRNA expression</t>
  </si>
  <si>
    <t>GFAP mRNA expression spinal cord</t>
  </si>
  <si>
    <t>GFAP mRNA expression DRG</t>
  </si>
  <si>
    <t>DHE in sensory neurons</t>
  </si>
  <si>
    <t>EV-TNF</t>
  </si>
  <si>
    <t>EV + TNF</t>
  </si>
  <si>
    <t>FAM173b - TNF</t>
  </si>
  <si>
    <t>FAM173b + TNF</t>
  </si>
  <si>
    <t>Hargreasves asODN set 2</t>
  </si>
  <si>
    <t>Day 7</t>
  </si>
  <si>
    <t>Day 8</t>
  </si>
  <si>
    <t>Day 9</t>
  </si>
  <si>
    <t>Day 11</t>
  </si>
  <si>
    <t>Von Frey asODN set 2</t>
  </si>
  <si>
    <t>1hr</t>
  </si>
  <si>
    <t>3 hr</t>
  </si>
  <si>
    <t>6 hr</t>
  </si>
  <si>
    <t>d1</t>
  </si>
  <si>
    <t>d2</t>
  </si>
  <si>
    <t>d3</t>
  </si>
  <si>
    <t>d4</t>
  </si>
  <si>
    <t>d6</t>
  </si>
  <si>
    <t>d8</t>
  </si>
  <si>
    <t>D11</t>
  </si>
  <si>
    <t>D13</t>
  </si>
  <si>
    <t>d15</t>
  </si>
  <si>
    <t>d18</t>
  </si>
  <si>
    <t>d22</t>
  </si>
  <si>
    <t>Hargreaves EV versus FAM173B</t>
  </si>
  <si>
    <t>EV + carrageenan</t>
  </si>
  <si>
    <t>FAM173b + carrageenan</t>
  </si>
  <si>
    <t>Von Frey EV versus FAM173B</t>
  </si>
  <si>
    <t xml:space="preserve"> </t>
  </si>
  <si>
    <t>veh-MM</t>
  </si>
  <si>
    <t>veh-FAM</t>
  </si>
  <si>
    <t>CFA-MM</t>
  </si>
  <si>
    <t>CFA-FAM</t>
  </si>
  <si>
    <t>CCL2 DRG</t>
  </si>
  <si>
    <t>BDNF DRG</t>
  </si>
  <si>
    <t>TNFa spinal cord</t>
  </si>
  <si>
    <t>IL1beta spinal cord</t>
  </si>
  <si>
    <t>mFAM173B knockdown SNI</t>
  </si>
  <si>
    <t>Recovery experiment Hargreaves</t>
  </si>
  <si>
    <t>Recovery experiment Von Frey</t>
  </si>
  <si>
    <t>Carrageenan + HSV-FAM173B</t>
  </si>
  <si>
    <t>Carrageenan + HSV-EV</t>
  </si>
  <si>
    <t>HSV-FAM173B + carrageenan Hargreaves</t>
  </si>
  <si>
    <t>HSV-FAM173B + carrageenan Von Frey</t>
  </si>
  <si>
    <t>HSV-EV</t>
  </si>
  <si>
    <t>HSV-FAM173B</t>
  </si>
  <si>
    <t>mFAM173B knockdown  Von Frey</t>
  </si>
  <si>
    <t>mFAM173B knockdown  Hargreaves</t>
  </si>
  <si>
    <t>mFAM173b expression after knockdown</t>
  </si>
  <si>
    <t>Dynamic weight bearing</t>
  </si>
  <si>
    <t>Conditioned Place Preference</t>
  </si>
  <si>
    <t>Anti-TNF Hargreaves</t>
  </si>
  <si>
    <t>HSV-FAM173b + Enbrel</t>
  </si>
  <si>
    <t>HSV-EV + Enbrel</t>
  </si>
  <si>
    <t>Anti-TNF Von Frey</t>
  </si>
  <si>
    <t>Minocycline Von Frey</t>
  </si>
  <si>
    <t>HSV-FAM173b + minocycline</t>
  </si>
  <si>
    <t>HSV-EV + minocycline</t>
  </si>
  <si>
    <t>Minocycline Hargreaves</t>
  </si>
  <si>
    <t>1 hr</t>
  </si>
  <si>
    <t>FAM173B-D94A Hargreaves</t>
  </si>
  <si>
    <t>HSV-FAM173B-D94A</t>
  </si>
  <si>
    <t>FAM173B-D94A Von Frey</t>
  </si>
  <si>
    <t>mFam173b-AS + HSV-hFAM173B</t>
  </si>
  <si>
    <t>mFam173b-AS + HSV-EV</t>
  </si>
  <si>
    <t>Recovery hargreaves</t>
  </si>
  <si>
    <t>Recovery Von Frey</t>
  </si>
  <si>
    <t>day5 saline</t>
  </si>
  <si>
    <t>day 5 carrageenan</t>
  </si>
  <si>
    <t>Vehicle + HSV-EV</t>
  </si>
  <si>
    <t>N (MTase reactions)</t>
  </si>
  <si>
    <t>N (mice)</t>
  </si>
  <si>
    <t>After carrageenan</t>
  </si>
  <si>
    <t>After vehicle</t>
  </si>
  <si>
    <t>No treatment</t>
  </si>
  <si>
    <t>HSV-FAM173b-D94A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</si>
</sst>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0.00_ "/>
    <numFmt numFmtId="167" formatCode="0.0000_ "/>
    <numFmt numFmtId="168" formatCode="0.000_ "/>
    <numFmt numFmtId="169" formatCode="0.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FF"/>
      <name val="Arial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1" fontId="1" fillId="0" borderId="1" xfId="1" applyNumberFormat="1" applyFont="1" applyFill="1" applyBorder="1"/>
    <xf numFmtId="1" fontId="1" fillId="0" borderId="2" xfId="1" applyNumberFormat="1" applyFont="1" applyFill="1" applyBorder="1"/>
    <xf numFmtId="1" fontId="1" fillId="0" borderId="0" xfId="1" applyNumberFormat="1" applyFont="1" applyFill="1" applyBorder="1"/>
    <xf numFmtId="1" fontId="0" fillId="3" borderId="0" xfId="0" applyNumberFormat="1" applyFill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2" fontId="0" fillId="3" borderId="0" xfId="0" applyNumberFormat="1" applyFill="1"/>
    <xf numFmtId="2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ont="1"/>
    <xf numFmtId="0" fontId="8" fillId="0" borderId="0" xfId="0" applyFont="1"/>
    <xf numFmtId="165" fontId="0" fillId="3" borderId="0" xfId="0" applyNumberFormat="1" applyFill="1"/>
    <xf numFmtId="0" fontId="1" fillId="0" borderId="0" xfId="0" applyFont="1" applyAlignment="1">
      <alignment horizontal="center"/>
    </xf>
    <xf numFmtId="0" fontId="9" fillId="0" borderId="0" xfId="0" applyFont="1"/>
    <xf numFmtId="166" fontId="0" fillId="3" borderId="0" xfId="0" applyNumberFormat="1" applyFill="1"/>
    <xf numFmtId="167" fontId="0" fillId="3" borderId="0" xfId="0" applyNumberFormat="1" applyFill="1"/>
    <xf numFmtId="166" fontId="0" fillId="0" borderId="0" xfId="0" applyNumberFormat="1" applyFill="1"/>
    <xf numFmtId="167" fontId="0" fillId="0" borderId="0" xfId="0" applyNumberFormat="1" applyFill="1"/>
    <xf numFmtId="0" fontId="10" fillId="0" borderId="0" xfId="0" applyFont="1"/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/>
    <xf numFmtId="0" fontId="9" fillId="0" borderId="0" xfId="0" applyFont="1" applyFill="1"/>
    <xf numFmtId="2" fontId="9" fillId="0" borderId="0" xfId="0" applyNumberFormat="1" applyFont="1" applyFill="1" applyBorder="1"/>
    <xf numFmtId="0" fontId="11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Fill="1" applyBorder="1"/>
    <xf numFmtId="0" fontId="11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0" fontId="12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3" xfId="0" applyNumberFormat="1" applyFont="1" applyBorder="1" applyAlignment="1">
      <alignment horizontal="right"/>
    </xf>
    <xf numFmtId="168" fontId="0" fillId="3" borderId="0" xfId="0" applyNumberFormat="1" applyFill="1"/>
    <xf numFmtId="168" fontId="0" fillId="2" borderId="0" xfId="0" applyNumberFormat="1" applyFill="1"/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 applyBorder="1"/>
    <xf numFmtId="0" fontId="1" fillId="0" borderId="0" xfId="0" applyFont="1" applyAlignment="1">
      <alignment horizontal="left"/>
    </xf>
    <xf numFmtId="0" fontId="0" fillId="0" borderId="0" xfId="0" applyBorder="1"/>
    <xf numFmtId="0" fontId="15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1" fillId="0" borderId="0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/>
    </xf>
    <xf numFmtId="169" fontId="0" fillId="3" borderId="0" xfId="0" applyNumberFormat="1" applyFill="1"/>
    <xf numFmtId="0" fontId="0" fillId="0" borderId="0" xfId="0" applyFont="1" applyFill="1"/>
    <xf numFmtId="165" fontId="8" fillId="0" borderId="0" xfId="0" applyNumberFormat="1" applyFont="1" applyFill="1"/>
    <xf numFmtId="2" fontId="0" fillId="0" borderId="0" xfId="0" applyNumberFormat="1" applyFill="1" applyBorder="1"/>
    <xf numFmtId="0" fontId="17" fillId="0" borderId="0" xfId="0" applyFont="1" applyFill="1"/>
    <xf numFmtId="0" fontId="1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165" fontId="18" fillId="0" borderId="0" xfId="0" applyNumberFormat="1" applyFont="1"/>
    <xf numFmtId="0" fontId="18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Normal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6" sqref="A16"/>
    </sheetView>
  </sheetViews>
  <sheetFormatPr defaultRowHeight="15" x14ac:dyDescent="0.25"/>
  <cols>
    <col min="1" max="1" width="11.140625" bestFit="1" customWidth="1"/>
    <col min="2" max="2" width="12" bestFit="1" customWidth="1"/>
    <col min="3" max="3" width="15.7109375" bestFit="1" customWidth="1"/>
    <col min="5" max="5" width="12" bestFit="1" customWidth="1"/>
    <col min="6" max="6" width="15.7109375" bestFit="1" customWidth="1"/>
  </cols>
  <sheetData>
    <row r="1" spans="1:6" x14ac:dyDescent="0.25">
      <c r="C1" s="13" t="s">
        <v>152</v>
      </c>
    </row>
    <row r="3" spans="1:6" x14ac:dyDescent="0.25">
      <c r="B3" t="s">
        <v>40</v>
      </c>
      <c r="E3" t="s">
        <v>41</v>
      </c>
    </row>
    <row r="4" spans="1:6" x14ac:dyDescent="0.25">
      <c r="B4" s="2" t="s">
        <v>0</v>
      </c>
      <c r="C4" s="2" t="s">
        <v>1</v>
      </c>
      <c r="D4" s="2"/>
      <c r="E4" s="2" t="s">
        <v>0</v>
      </c>
      <c r="F4" s="2" t="s">
        <v>1</v>
      </c>
    </row>
    <row r="5" spans="1:6" x14ac:dyDescent="0.25">
      <c r="B5" s="1">
        <v>0.62004199999999998</v>
      </c>
      <c r="C5" s="1">
        <v>0.62004199999999998</v>
      </c>
      <c r="D5" s="1"/>
      <c r="E5" s="1">
        <v>0.66765799999999997</v>
      </c>
      <c r="F5" s="1">
        <v>0.46225899999999998</v>
      </c>
    </row>
    <row r="6" spans="1:6" x14ac:dyDescent="0.25">
      <c r="B6" s="1">
        <v>0.73735799999999996</v>
      </c>
      <c r="C6" s="1">
        <v>0.56661399999999995</v>
      </c>
      <c r="D6" s="1"/>
      <c r="E6" s="1">
        <v>0.54987699999999995</v>
      </c>
      <c r="F6" s="1">
        <v>0.89360200000000001</v>
      </c>
    </row>
    <row r="7" spans="1:6" x14ac:dyDescent="0.25">
      <c r="B7" s="1">
        <v>1.0427820000000001</v>
      </c>
      <c r="C7" s="1">
        <v>0.51066100000000003</v>
      </c>
      <c r="D7" s="1"/>
      <c r="E7" s="1">
        <v>0.68641200000000002</v>
      </c>
      <c r="F7" s="1">
        <v>0.64840399999999998</v>
      </c>
    </row>
    <row r="8" spans="1:6" x14ac:dyDescent="0.25">
      <c r="B8" s="1">
        <v>1.2230110000000001</v>
      </c>
      <c r="C8" s="1">
        <v>0.62435499999999999</v>
      </c>
      <c r="D8" s="1"/>
      <c r="E8" s="1">
        <v>0.73569600000000002</v>
      </c>
      <c r="F8" s="1">
        <v>0.69581400000000004</v>
      </c>
    </row>
    <row r="9" spans="1:6" x14ac:dyDescent="0.25">
      <c r="B9" s="1">
        <v>1.189568</v>
      </c>
      <c r="C9" s="1">
        <v>0.52119099999999996</v>
      </c>
      <c r="D9" s="1"/>
      <c r="E9" s="1">
        <v>1.2031940000000001</v>
      </c>
      <c r="F9" s="1">
        <v>1.2031940000000001</v>
      </c>
    </row>
    <row r="10" spans="1:6" x14ac:dyDescent="0.25">
      <c r="B10" s="1">
        <v>1.007261</v>
      </c>
      <c r="C10" s="1">
        <v>0.61387800000000003</v>
      </c>
      <c r="D10" s="1"/>
      <c r="E10" s="1">
        <v>1.5934980000000001</v>
      </c>
      <c r="F10" s="1">
        <v>1.5934980000000001</v>
      </c>
    </row>
    <row r="11" spans="1:6" x14ac:dyDescent="0.25">
      <c r="B11" s="1">
        <v>1.035579</v>
      </c>
      <c r="C11" s="1">
        <v>0.71224100000000001</v>
      </c>
      <c r="E11" s="1">
        <v>1.2284759999999999</v>
      </c>
      <c r="F11" s="1">
        <v>1.2284759999999999</v>
      </c>
    </row>
    <row r="12" spans="1:6" x14ac:dyDescent="0.25">
      <c r="B12" s="1">
        <v>1.144398</v>
      </c>
      <c r="C12" s="1">
        <v>0.77401699999999996</v>
      </c>
      <c r="E12" s="1">
        <v>1.335188</v>
      </c>
      <c r="F12" s="1">
        <v>1.335188</v>
      </c>
    </row>
    <row r="14" spans="1:6" x14ac:dyDescent="0.25">
      <c r="A14" s="8" t="s">
        <v>28</v>
      </c>
      <c r="B14" s="8">
        <f>AVERAGE(B5:B12)</f>
        <v>0.99999987499999998</v>
      </c>
      <c r="C14" s="8">
        <f>AVERAGE(C5:C12)</f>
        <v>0.61787487499999993</v>
      </c>
      <c r="D14" s="4"/>
      <c r="E14" s="8">
        <f>AVERAGE(E5:E12)</f>
        <v>0.99999987500000009</v>
      </c>
      <c r="F14" s="8">
        <f>AVERAGE(F5:F12)</f>
        <v>1.007554375</v>
      </c>
    </row>
    <row r="15" spans="1:6" x14ac:dyDescent="0.25">
      <c r="A15" s="8" t="s">
        <v>18</v>
      </c>
      <c r="B15" s="8">
        <f>STDEV(B5:B12)/SQRT(COUNT(B5:B12))</f>
        <v>7.5948585047817901E-2</v>
      </c>
      <c r="C15" s="8">
        <f>STDEV(C5:C12)/SQRT(COUNT(C5:C12))</f>
        <v>3.1852970311953825E-2</v>
      </c>
      <c r="D15" s="4"/>
      <c r="E15" s="8">
        <f>STDEV(E5:E12)/SQRT(COUNT(E5:E12))</f>
        <v>0.13623351235843398</v>
      </c>
      <c r="F15" s="8">
        <f>STDEV(F5:F12)/SQRT(COUNT(F5:F12))</f>
        <v>0.13850336472214275</v>
      </c>
    </row>
    <row r="16" spans="1:6" x14ac:dyDescent="0.25">
      <c r="A16" s="8" t="s">
        <v>175</v>
      </c>
      <c r="B16" s="8">
        <f>COUNT(B5:B12)</f>
        <v>8</v>
      </c>
      <c r="C16" s="8">
        <f>COUNT(C5:C12)</f>
        <v>8</v>
      </c>
      <c r="D16" s="4"/>
      <c r="E16" s="8">
        <f>COUNT(E5:E12)</f>
        <v>8</v>
      </c>
      <c r="F16" s="8">
        <f>COUNT(F5:F12)</f>
        <v>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5" sqref="A15"/>
    </sheetView>
  </sheetViews>
  <sheetFormatPr defaultRowHeight="15" x14ac:dyDescent="0.25"/>
  <cols>
    <col min="1" max="1" width="11.140625" bestFit="1" customWidth="1"/>
    <col min="3" max="3" width="12" bestFit="1" customWidth="1"/>
  </cols>
  <sheetData>
    <row r="1" spans="1:3" x14ac:dyDescent="0.25">
      <c r="B1" s="13"/>
    </row>
    <row r="2" spans="1:3" x14ac:dyDescent="0.25">
      <c r="B2" s="13" t="s">
        <v>154</v>
      </c>
    </row>
    <row r="4" spans="1:3" x14ac:dyDescent="0.25">
      <c r="B4" s="7" t="s">
        <v>21</v>
      </c>
      <c r="C4" s="7" t="s">
        <v>42</v>
      </c>
    </row>
    <row r="5" spans="1:3" x14ac:dyDescent="0.25">
      <c r="B5" s="1">
        <v>-127.72</v>
      </c>
      <c r="C5" s="1">
        <v>68</v>
      </c>
    </row>
    <row r="6" spans="1:3" x14ac:dyDescent="0.25">
      <c r="B6" s="1">
        <v>-45.55</v>
      </c>
      <c r="C6" s="1">
        <v>12</v>
      </c>
    </row>
    <row r="7" spans="1:3" x14ac:dyDescent="0.25">
      <c r="B7" s="1">
        <v>78</v>
      </c>
      <c r="C7" s="1">
        <v>237.15</v>
      </c>
    </row>
    <row r="8" spans="1:3" x14ac:dyDescent="0.25">
      <c r="B8" s="1">
        <v>15.6</v>
      </c>
      <c r="C8" s="1">
        <v>31.9</v>
      </c>
    </row>
    <row r="9" spans="1:3" x14ac:dyDescent="0.25">
      <c r="B9" s="1">
        <v>74.8</v>
      </c>
      <c r="C9" s="1">
        <v>209.2</v>
      </c>
    </row>
    <row r="10" spans="1:3" x14ac:dyDescent="0.25">
      <c r="B10" s="1">
        <v>43</v>
      </c>
      <c r="C10" s="1">
        <v>161.41999999999999</v>
      </c>
    </row>
    <row r="11" spans="1:3" x14ac:dyDescent="0.25">
      <c r="B11" s="1">
        <v>51</v>
      </c>
      <c r="C11" s="1"/>
    </row>
    <row r="13" spans="1:3" x14ac:dyDescent="0.25">
      <c r="A13" s="8" t="s">
        <v>28</v>
      </c>
      <c r="B13" s="8">
        <f>AVERAGE(B5:B11)</f>
        <v>12.732857142857144</v>
      </c>
      <c r="C13" s="8">
        <f>AVERAGE(C5:C11)</f>
        <v>119.94499999999999</v>
      </c>
    </row>
    <row r="14" spans="1:3" x14ac:dyDescent="0.25">
      <c r="A14" s="8" t="s">
        <v>18</v>
      </c>
      <c r="B14" s="8">
        <f>STDEV(B5:B11)/SQRT(COUNT(B5:B11))</f>
        <v>28.294674470673108</v>
      </c>
      <c r="C14" s="8">
        <f>STDEV(C5:C11)/SQRT(COUNT(C5:C11))</f>
        <v>38.9555176879134</v>
      </c>
    </row>
    <row r="15" spans="1:3" x14ac:dyDescent="0.25">
      <c r="A15" s="8" t="s">
        <v>175</v>
      </c>
      <c r="B15" s="8">
        <f>COUNT(B5:B11)</f>
        <v>7</v>
      </c>
      <c r="C15" s="8">
        <f>COUNT(C5:C11)</f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B46" sqref="B46"/>
    </sheetView>
  </sheetViews>
  <sheetFormatPr defaultRowHeight="15" x14ac:dyDescent="0.25"/>
  <cols>
    <col min="2" max="2" width="18.85546875" bestFit="1" customWidth="1"/>
    <col min="3" max="3" width="22.5703125" bestFit="1" customWidth="1"/>
    <col min="4" max="4" width="21" bestFit="1" customWidth="1"/>
    <col min="5" max="5" width="23.140625" bestFit="1" customWidth="1"/>
  </cols>
  <sheetData>
    <row r="2" spans="2:5" x14ac:dyDescent="0.25">
      <c r="D2" s="13" t="s">
        <v>48</v>
      </c>
    </row>
    <row r="3" spans="2:5" x14ac:dyDescent="0.25">
      <c r="C3" t="s">
        <v>90</v>
      </c>
      <c r="D3" t="s">
        <v>43</v>
      </c>
      <c r="E3" t="s">
        <v>44</v>
      </c>
    </row>
    <row r="4" spans="2:5" x14ac:dyDescent="0.25">
      <c r="C4" s="1">
        <v>1480</v>
      </c>
      <c r="D4" s="1">
        <v>2970</v>
      </c>
      <c r="E4" s="1">
        <v>1530</v>
      </c>
    </row>
    <row r="5" spans="2:5" x14ac:dyDescent="0.25">
      <c r="C5" s="1">
        <v>1570</v>
      </c>
      <c r="D5" s="1">
        <v>3476</v>
      </c>
      <c r="E5" s="1">
        <v>1600</v>
      </c>
    </row>
    <row r="6" spans="2:5" x14ac:dyDescent="0.25">
      <c r="C6" s="1">
        <v>1940</v>
      </c>
      <c r="D6" s="1">
        <v>3206</v>
      </c>
      <c r="E6" s="1">
        <v>890</v>
      </c>
    </row>
    <row r="8" spans="2:5" x14ac:dyDescent="0.25">
      <c r="B8" s="8" t="s">
        <v>28</v>
      </c>
      <c r="C8" s="8">
        <f>AVERAGE(C4:C6)</f>
        <v>1663.3333333333333</v>
      </c>
      <c r="D8" s="8">
        <f>AVERAGE(D4:D6)</f>
        <v>3217.3333333333335</v>
      </c>
      <c r="E8" s="8">
        <f>AVERAGE(E4:E6)</f>
        <v>1340</v>
      </c>
    </row>
    <row r="9" spans="2:5" x14ac:dyDescent="0.25">
      <c r="B9" s="8" t="s">
        <v>18</v>
      </c>
      <c r="C9" s="8">
        <f>STDEV(C4:C6)/SQRT(COUNT(C4:C6))</f>
        <v>140.7519488714496</v>
      </c>
      <c r="D9" s="8">
        <f>STDEV(D4:D6)/SQRT(COUNT(D4:D6))</f>
        <v>146.17949392594178</v>
      </c>
      <c r="E9" s="8">
        <f>STDEV(E4:E6)/SQRT(COUNT(E4:E6))</f>
        <v>225.90558499809902</v>
      </c>
    </row>
    <row r="10" spans="2:5" x14ac:dyDescent="0.25">
      <c r="B10" s="8" t="s">
        <v>174</v>
      </c>
      <c r="C10" s="8">
        <f>COUNT(C4:C6)</f>
        <v>3</v>
      </c>
      <c r="D10" s="8">
        <f>COUNT(D4:D6)</f>
        <v>3</v>
      </c>
      <c r="E10" s="8">
        <f>COUNT(E4:E6)</f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>
      <selection activeCell="C32" sqref="C32"/>
    </sheetView>
  </sheetViews>
  <sheetFormatPr defaultRowHeight="15" x14ac:dyDescent="0.25"/>
  <cols>
    <col min="2" max="2" width="18.85546875" bestFit="1" customWidth="1"/>
    <col min="3" max="3" width="11.28515625" customWidth="1"/>
    <col min="4" max="4" width="31.140625" bestFit="1" customWidth="1"/>
    <col min="5" max="5" width="14.5703125" bestFit="1" customWidth="1"/>
    <col min="6" max="6" width="36.5703125" bestFit="1" customWidth="1"/>
  </cols>
  <sheetData>
    <row r="1" spans="2:6" x14ac:dyDescent="0.25">
      <c r="D1" s="13" t="s">
        <v>48</v>
      </c>
    </row>
    <row r="3" spans="2:6" x14ac:dyDescent="0.25">
      <c r="C3" t="s">
        <v>26</v>
      </c>
      <c r="D3" t="s">
        <v>45</v>
      </c>
      <c r="E3" t="s">
        <v>46</v>
      </c>
      <c r="F3" t="s">
        <v>47</v>
      </c>
    </row>
    <row r="4" spans="2:6" x14ac:dyDescent="0.25">
      <c r="C4" s="16">
        <v>1710</v>
      </c>
      <c r="D4" s="16">
        <v>3706</v>
      </c>
      <c r="E4" s="14">
        <v>2078</v>
      </c>
      <c r="F4" s="14">
        <v>2603</v>
      </c>
    </row>
    <row r="5" spans="2:6" x14ac:dyDescent="0.25">
      <c r="C5" s="16">
        <v>1409</v>
      </c>
      <c r="D5" s="16">
        <v>2956</v>
      </c>
      <c r="E5" s="14">
        <v>2209</v>
      </c>
      <c r="F5" s="14">
        <v>1589</v>
      </c>
    </row>
    <row r="6" spans="2:6" x14ac:dyDescent="0.25">
      <c r="C6" s="16">
        <v>1945</v>
      </c>
      <c r="D6" s="16">
        <v>3252</v>
      </c>
      <c r="E6" s="15">
        <v>2544</v>
      </c>
      <c r="F6" s="15">
        <v>1717</v>
      </c>
    </row>
    <row r="8" spans="2:6" x14ac:dyDescent="0.25">
      <c r="B8" s="8" t="s">
        <v>28</v>
      </c>
      <c r="C8" s="17">
        <f>AVERAGE(C4:C6)</f>
        <v>1688</v>
      </c>
      <c r="D8" s="17">
        <f>AVERAGE(D4:D6)</f>
        <v>3304.6666666666665</v>
      </c>
      <c r="E8" s="17">
        <f>AVERAGE(E4:E6)</f>
        <v>2277</v>
      </c>
      <c r="F8" s="17">
        <f>AVERAGE(F4:F6)</f>
        <v>1969.6666666666667</v>
      </c>
    </row>
    <row r="9" spans="2:6" x14ac:dyDescent="0.25">
      <c r="B9" s="8" t="s">
        <v>18</v>
      </c>
      <c r="C9" s="8">
        <f>STDEV(C4:C6)/SQRT(COUNT(C4:C6))</f>
        <v>155.12038335864611</v>
      </c>
      <c r="D9" s="8">
        <f>STDEV(D4:D6)/SQRT(COUNT(D4:D6))</f>
        <v>218.10191297749876</v>
      </c>
      <c r="E9" s="8">
        <f>STDEV(E4:E6)/SQRT(COUNT(E4:E6))</f>
        <v>138.75277774997275</v>
      </c>
      <c r="F9" s="8">
        <f>STDEV(F4:F6)/SQRT(COUNT(F4:F6))</f>
        <v>318.81516763026036</v>
      </c>
    </row>
    <row r="10" spans="2:6" x14ac:dyDescent="0.25">
      <c r="B10" s="8" t="s">
        <v>174</v>
      </c>
      <c r="C10" s="8">
        <f>COUNT(C4:C6)</f>
        <v>3</v>
      </c>
      <c r="D10" s="8">
        <f>COUNT(D4:D6)</f>
        <v>3</v>
      </c>
      <c r="E10" s="8">
        <f>COUNT(E4:E6)</f>
        <v>3</v>
      </c>
      <c r="F10" s="8">
        <f>COUNT(F4:F6)</f>
        <v>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workbookViewId="0">
      <selection activeCell="D45" sqref="D45"/>
    </sheetView>
  </sheetViews>
  <sheetFormatPr defaultRowHeight="15" x14ac:dyDescent="0.25"/>
  <cols>
    <col min="3" max="3" width="10.7109375" bestFit="1" customWidth="1"/>
    <col min="4" max="4" width="20.5703125" bestFit="1" customWidth="1"/>
  </cols>
  <sheetData>
    <row r="1" spans="3:5" x14ac:dyDescent="0.25">
      <c r="D1" s="13" t="s">
        <v>49</v>
      </c>
    </row>
    <row r="3" spans="3:5" x14ac:dyDescent="0.25">
      <c r="C3" s="5" t="s">
        <v>0</v>
      </c>
      <c r="D3" s="5" t="s">
        <v>1</v>
      </c>
      <c r="E3" s="5"/>
    </row>
    <row r="4" spans="3:5" x14ac:dyDescent="0.25">
      <c r="C4" s="1">
        <v>1.2617659999999999</v>
      </c>
      <c r="D4" s="1">
        <v>0.89020299999999997</v>
      </c>
    </row>
    <row r="5" spans="3:5" x14ac:dyDescent="0.25">
      <c r="C5" s="1">
        <v>0.87763400000000003</v>
      </c>
      <c r="D5" s="1">
        <v>0.83181000000000005</v>
      </c>
    </row>
    <row r="6" spans="3:5" x14ac:dyDescent="0.25">
      <c r="C6" s="1">
        <v>0.89964</v>
      </c>
      <c r="D6" s="1">
        <v>0.70756200000000002</v>
      </c>
    </row>
    <row r="7" spans="3:5" x14ac:dyDescent="0.25">
      <c r="C7" s="1">
        <v>1.310014</v>
      </c>
      <c r="D7" s="1">
        <v>1.0161340000000001</v>
      </c>
    </row>
    <row r="8" spans="3:5" x14ac:dyDescent="0.25">
      <c r="C8" s="1">
        <v>0.94777599999999995</v>
      </c>
      <c r="D8" s="1">
        <v>0.506749</v>
      </c>
    </row>
    <row r="9" spans="3:5" x14ac:dyDescent="0.25">
      <c r="C9" s="1">
        <v>0.84889099999999995</v>
      </c>
      <c r="D9" s="1">
        <v>0.80060100000000001</v>
      </c>
    </row>
    <row r="10" spans="3:5" x14ac:dyDescent="0.25">
      <c r="C10" s="1">
        <v>0.69823000000000002</v>
      </c>
      <c r="D10" s="1">
        <v>0.65767699999999996</v>
      </c>
    </row>
    <row r="11" spans="3:5" x14ac:dyDescent="0.25">
      <c r="C11" s="1">
        <v>0.85141900000000004</v>
      </c>
      <c r="D11" s="1">
        <v>0.46676699999999999</v>
      </c>
    </row>
    <row r="12" spans="3:5" x14ac:dyDescent="0.25">
      <c r="C12" s="1">
        <v>0.87994099999999997</v>
      </c>
      <c r="D12" s="1">
        <v>0.66793599999999997</v>
      </c>
    </row>
    <row r="13" spans="3:5" x14ac:dyDescent="0.25">
      <c r="C13" s="1">
        <v>1.2544090000000001</v>
      </c>
      <c r="D13" s="1">
        <v>0.52901100000000001</v>
      </c>
    </row>
    <row r="14" spans="3:5" x14ac:dyDescent="0.25">
      <c r="C14" s="1">
        <v>1.174957</v>
      </c>
      <c r="D14" s="1">
        <v>0.76389899999999999</v>
      </c>
    </row>
    <row r="15" spans="3:5" x14ac:dyDescent="0.25">
      <c r="C15" s="1">
        <v>1.270869</v>
      </c>
      <c r="D15" s="1">
        <v>0.86683900000000003</v>
      </c>
    </row>
    <row r="16" spans="3:5" x14ac:dyDescent="0.25">
      <c r="C16" s="1">
        <v>0.64440299999999995</v>
      </c>
      <c r="D16" s="1">
        <v>0.776389</v>
      </c>
    </row>
    <row r="17" spans="2:4" x14ac:dyDescent="0.25">
      <c r="C17" s="1">
        <v>1.0800510000000001</v>
      </c>
      <c r="D17" s="1">
        <v>0.75266100000000002</v>
      </c>
    </row>
    <row r="18" spans="2:4" x14ac:dyDescent="0.25">
      <c r="D18" s="1">
        <v>0.88361900000000004</v>
      </c>
    </row>
    <row r="19" spans="2:4" x14ac:dyDescent="0.25">
      <c r="D19" s="1">
        <v>0.66295199999999999</v>
      </c>
    </row>
    <row r="21" spans="2:4" x14ac:dyDescent="0.25">
      <c r="B21" s="8" t="s">
        <v>28</v>
      </c>
      <c r="C21" s="8">
        <f>AVERAGE(C4:C17)</f>
        <v>1</v>
      </c>
      <c r="D21" s="8">
        <f>AVERAGE(D4:D19)</f>
        <v>0.73630056249999998</v>
      </c>
    </row>
    <row r="22" spans="2:4" x14ac:dyDescent="0.25">
      <c r="B22" s="8" t="s">
        <v>18</v>
      </c>
      <c r="C22" s="8">
        <f>STDEV(C4:C17)/SQRT(COUNT(C4:C17))</f>
        <v>5.9501309792952664E-2</v>
      </c>
      <c r="D22" s="8">
        <f>STDEV(D4:D19)/SQRT(COUNT(D4:D19))</f>
        <v>3.7749241524937645E-2</v>
      </c>
    </row>
    <row r="23" spans="2:4" x14ac:dyDescent="0.25">
      <c r="B23" s="8" t="s">
        <v>77</v>
      </c>
      <c r="C23" s="8">
        <f>COUNT(C4:C17)</f>
        <v>14</v>
      </c>
      <c r="D23" s="8">
        <f>COUNT(D4:D19)</f>
        <v>16</v>
      </c>
    </row>
    <row r="24" spans="2:4" x14ac:dyDescent="0.25">
      <c r="D24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5"/>
  <sheetViews>
    <sheetView workbookViewId="0">
      <selection activeCell="E39" sqref="E39"/>
    </sheetView>
  </sheetViews>
  <sheetFormatPr defaultRowHeight="15" x14ac:dyDescent="0.25"/>
  <cols>
    <col min="5" max="5" width="15.28515625" customWidth="1"/>
  </cols>
  <sheetData>
    <row r="1" spans="3:5" x14ac:dyDescent="0.25">
      <c r="E1" s="13" t="s">
        <v>50</v>
      </c>
    </row>
    <row r="3" spans="3:5" x14ac:dyDescent="0.25">
      <c r="D3" t="s">
        <v>21</v>
      </c>
      <c r="E3" t="s">
        <v>42</v>
      </c>
    </row>
    <row r="4" spans="3:5" x14ac:dyDescent="0.25">
      <c r="D4" s="18">
        <v>0.48466900000000002</v>
      </c>
      <c r="E4" s="18">
        <v>2.218572</v>
      </c>
    </row>
    <row r="5" spans="3:5" x14ac:dyDescent="0.25">
      <c r="D5" s="18">
        <v>0.50211700000000004</v>
      </c>
      <c r="E5" s="18">
        <v>1.579602</v>
      </c>
    </row>
    <row r="6" spans="3:5" x14ac:dyDescent="0.25">
      <c r="D6" s="18">
        <v>2.7689360000000001</v>
      </c>
      <c r="E6" s="18">
        <v>2.0969890000000002</v>
      </c>
    </row>
    <row r="7" spans="3:5" x14ac:dyDescent="0.25">
      <c r="D7" s="18">
        <v>1.3471329999999999</v>
      </c>
      <c r="E7" s="18">
        <v>2.371143</v>
      </c>
    </row>
    <row r="8" spans="3:5" x14ac:dyDescent="0.25">
      <c r="D8" s="18">
        <v>0.63251500000000005</v>
      </c>
      <c r="E8" s="18">
        <v>3.416334</v>
      </c>
    </row>
    <row r="9" spans="3:5" x14ac:dyDescent="0.25">
      <c r="D9" s="18">
        <v>1.2656149999999999</v>
      </c>
      <c r="E9" s="18">
        <v>2.6484999999999999</v>
      </c>
    </row>
    <row r="10" spans="3:5" x14ac:dyDescent="0.25">
      <c r="D10" s="18">
        <v>1.3420510000000001</v>
      </c>
      <c r="E10" s="18">
        <v>1.533936</v>
      </c>
    </row>
    <row r="11" spans="3:5" x14ac:dyDescent="0.25">
      <c r="D11" s="18"/>
      <c r="E11" s="18">
        <v>3.1519970000000002</v>
      </c>
    </row>
    <row r="13" spans="3:5" x14ac:dyDescent="0.25">
      <c r="C13" s="8" t="s">
        <v>28</v>
      </c>
      <c r="D13" s="8">
        <f>AVERAGE(D4:D10)</f>
        <v>1.1918622857142858</v>
      </c>
      <c r="E13" s="8">
        <f>AVERAGE(E4:E10)</f>
        <v>2.2664394285714287</v>
      </c>
    </row>
    <row r="14" spans="3:5" x14ac:dyDescent="0.25">
      <c r="C14" s="8" t="s">
        <v>18</v>
      </c>
      <c r="D14" s="8">
        <f>STDEV(D4:D10)/SQRT(COUNT(D4:D10))</f>
        <v>0.30189902507490302</v>
      </c>
      <c r="E14" s="8">
        <f>STDEV(E4:E10)/SQRT(COUNT(E4:E10))</f>
        <v>0.24487617415687327</v>
      </c>
    </row>
    <row r="15" spans="3:5" x14ac:dyDescent="0.25">
      <c r="C15" s="8" t="s">
        <v>77</v>
      </c>
      <c r="D15" s="8">
        <f>COUNT(D4:D10)</f>
        <v>7</v>
      </c>
      <c r="E15" s="8">
        <f>COUNT(E4:E10)</f>
        <v>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3"/>
  <sheetViews>
    <sheetView topLeftCell="A121" workbookViewId="0">
      <selection activeCell="D163" sqref="D163"/>
    </sheetView>
  </sheetViews>
  <sheetFormatPr defaultRowHeight="15" x14ac:dyDescent="0.25"/>
  <sheetData>
    <row r="2" spans="2:8" x14ac:dyDescent="0.25">
      <c r="C2" s="13" t="s">
        <v>27</v>
      </c>
    </row>
    <row r="3" spans="2:8" x14ac:dyDescent="0.25">
      <c r="B3" t="s">
        <v>21</v>
      </c>
      <c r="F3" t="s">
        <v>26</v>
      </c>
    </row>
    <row r="4" spans="2:8" x14ac:dyDescent="0.25">
      <c r="B4" t="s">
        <v>25</v>
      </c>
      <c r="C4" t="s">
        <v>22</v>
      </c>
      <c r="D4" t="s">
        <v>24</v>
      </c>
      <c r="F4" t="s">
        <v>25</v>
      </c>
      <c r="G4" t="s">
        <v>22</v>
      </c>
      <c r="H4" t="s">
        <v>24</v>
      </c>
    </row>
    <row r="5" spans="2:8" x14ac:dyDescent="0.25">
      <c r="B5" s="1">
        <v>888.18499999999995</v>
      </c>
      <c r="C5" s="1">
        <v>49.879170000000002</v>
      </c>
      <c r="D5" s="1">
        <f>B5-C5</f>
        <v>838.3058299999999</v>
      </c>
      <c r="E5" s="1"/>
      <c r="F5" s="1">
        <v>550.46500000000003</v>
      </c>
      <c r="G5" s="1">
        <v>142.2458</v>
      </c>
      <c r="H5">
        <f>F5-G5</f>
        <v>408.2192</v>
      </c>
    </row>
    <row r="6" spans="2:8" x14ac:dyDescent="0.25">
      <c r="B6" s="1">
        <v>721.63</v>
      </c>
      <c r="C6" s="1">
        <v>157.15690000000001</v>
      </c>
      <c r="D6" s="1">
        <f t="shared" ref="D6:D69" si="0">B6-C6</f>
        <v>564.47309999999993</v>
      </c>
      <c r="E6" s="1"/>
      <c r="F6" s="1">
        <v>2007.415</v>
      </c>
      <c r="G6" s="1">
        <v>90.712500000000006</v>
      </c>
      <c r="H6">
        <f t="shared" ref="H6:H69" si="1">F6-G6</f>
        <v>1916.7024999999999</v>
      </c>
    </row>
    <row r="7" spans="2:8" x14ac:dyDescent="0.25">
      <c r="B7" s="1">
        <v>402.52</v>
      </c>
      <c r="C7" s="1">
        <v>82.262500000000003</v>
      </c>
      <c r="D7" s="1">
        <f t="shared" si="0"/>
        <v>320.25749999999999</v>
      </c>
      <c r="E7" s="1"/>
      <c r="F7" s="1">
        <v>1129.365</v>
      </c>
      <c r="G7" s="1">
        <v>73.387500000000003</v>
      </c>
      <c r="H7">
        <f t="shared" si="1"/>
        <v>1055.9775</v>
      </c>
    </row>
    <row r="8" spans="2:8" x14ac:dyDescent="0.25">
      <c r="B8" s="1">
        <v>894.27</v>
      </c>
      <c r="C8" s="1">
        <v>106.6542</v>
      </c>
      <c r="D8" s="1">
        <f t="shared" si="0"/>
        <v>787.61580000000004</v>
      </c>
      <c r="E8" s="1"/>
      <c r="F8" s="1">
        <v>2014.0450000000001</v>
      </c>
      <c r="G8" s="1">
        <v>796.67639999999994</v>
      </c>
      <c r="H8">
        <f t="shared" si="1"/>
        <v>1217.3686000000002</v>
      </c>
    </row>
    <row r="9" spans="2:8" x14ac:dyDescent="0.25">
      <c r="B9" s="1">
        <v>800.15</v>
      </c>
      <c r="C9" s="1">
        <v>177.8708</v>
      </c>
      <c r="D9" s="1">
        <f t="shared" si="0"/>
        <v>622.27919999999995</v>
      </c>
      <c r="E9" s="1"/>
      <c r="F9" s="1">
        <v>745.96</v>
      </c>
      <c r="G9" s="1">
        <v>90.851389999999995</v>
      </c>
      <c r="H9">
        <f t="shared" si="1"/>
        <v>655.10861</v>
      </c>
    </row>
    <row r="10" spans="2:8" x14ac:dyDescent="0.25">
      <c r="B10" s="1">
        <v>600.76499999999999</v>
      </c>
      <c r="C10" s="1">
        <v>47.016669999999998</v>
      </c>
      <c r="D10" s="1">
        <f t="shared" si="0"/>
        <v>553.74833000000001</v>
      </c>
      <c r="E10" s="1"/>
      <c r="F10" s="1">
        <v>1960.02</v>
      </c>
      <c r="G10" s="1">
        <v>118.5972</v>
      </c>
      <c r="H10">
        <f t="shared" si="1"/>
        <v>1841.4228000000001</v>
      </c>
    </row>
    <row r="11" spans="2:8" x14ac:dyDescent="0.25">
      <c r="B11" s="1">
        <v>920.32</v>
      </c>
      <c r="C11" s="1">
        <v>137.4444</v>
      </c>
      <c r="D11" s="1">
        <f t="shared" si="0"/>
        <v>782.87560000000008</v>
      </c>
      <c r="E11" s="1"/>
      <c r="F11" s="1">
        <v>1453.01</v>
      </c>
      <c r="G11" s="1">
        <v>151.2167</v>
      </c>
      <c r="H11">
        <f t="shared" si="1"/>
        <v>1301.7933</v>
      </c>
    </row>
    <row r="12" spans="2:8" x14ac:dyDescent="0.25">
      <c r="B12" s="1">
        <v>661.82500000000005</v>
      </c>
      <c r="C12" s="1">
        <v>62.208329999999997</v>
      </c>
      <c r="D12" s="1">
        <f t="shared" si="0"/>
        <v>599.61667</v>
      </c>
      <c r="E12" s="1"/>
      <c r="F12" s="1">
        <v>1887.6949999999999</v>
      </c>
      <c r="G12" s="1">
        <v>97.119439999999997</v>
      </c>
      <c r="H12">
        <f t="shared" si="1"/>
        <v>1790.57556</v>
      </c>
    </row>
    <row r="13" spans="2:8" x14ac:dyDescent="0.25">
      <c r="B13" s="1">
        <v>1276.165</v>
      </c>
      <c r="C13" s="1">
        <v>124.9444</v>
      </c>
      <c r="D13" s="1">
        <f t="shared" si="0"/>
        <v>1151.2205999999999</v>
      </c>
      <c r="E13" s="1"/>
      <c r="F13" s="1">
        <v>738.85500000000002</v>
      </c>
      <c r="G13" s="1">
        <v>60.56944</v>
      </c>
      <c r="H13">
        <f t="shared" si="1"/>
        <v>678.28556000000003</v>
      </c>
    </row>
    <row r="14" spans="2:8" x14ac:dyDescent="0.25">
      <c r="B14" s="1">
        <v>635.48500000000001</v>
      </c>
      <c r="C14" s="1">
        <v>134.27500000000001</v>
      </c>
      <c r="D14" s="1">
        <f t="shared" si="0"/>
        <v>501.21000000000004</v>
      </c>
      <c r="E14" s="1"/>
      <c r="F14" s="1">
        <v>1314.2449999999999</v>
      </c>
      <c r="G14" s="1">
        <v>55.416670000000003</v>
      </c>
      <c r="H14">
        <f t="shared" si="1"/>
        <v>1258.8283299999998</v>
      </c>
    </row>
    <row r="15" spans="2:8" x14ac:dyDescent="0.25">
      <c r="B15" s="1">
        <v>1124.855</v>
      </c>
      <c r="C15" s="1">
        <v>159.7861</v>
      </c>
      <c r="D15" s="1">
        <f t="shared" si="0"/>
        <v>965.06889999999999</v>
      </c>
      <c r="E15" s="1"/>
      <c r="F15" s="1">
        <v>1931.7049999999999</v>
      </c>
      <c r="G15" s="1">
        <v>70.575000000000003</v>
      </c>
      <c r="H15">
        <f t="shared" si="1"/>
        <v>1861.1299999999999</v>
      </c>
    </row>
    <row r="16" spans="2:8" x14ac:dyDescent="0.25">
      <c r="B16" s="1">
        <v>1074.625</v>
      </c>
      <c r="C16" s="1">
        <v>244.0111</v>
      </c>
      <c r="D16" s="1">
        <f t="shared" si="0"/>
        <v>830.61390000000006</v>
      </c>
      <c r="E16" s="1"/>
      <c r="F16" s="1">
        <v>573.42499999999995</v>
      </c>
      <c r="G16" s="1">
        <v>91.763890000000004</v>
      </c>
      <c r="H16">
        <f t="shared" si="1"/>
        <v>481.66110999999995</v>
      </c>
    </row>
    <row r="17" spans="2:8" x14ac:dyDescent="0.25">
      <c r="B17" s="1">
        <v>2470.9549999999999</v>
      </c>
      <c r="C17" s="1">
        <v>123.9903</v>
      </c>
      <c r="D17" s="1">
        <f t="shared" si="0"/>
        <v>2346.9647</v>
      </c>
      <c r="E17" s="1"/>
      <c r="F17" s="1">
        <v>1291.2049999999999</v>
      </c>
      <c r="G17" s="1">
        <v>39.016669999999998</v>
      </c>
      <c r="H17">
        <f t="shared" si="1"/>
        <v>1252.18833</v>
      </c>
    </row>
    <row r="18" spans="2:8" x14ac:dyDescent="0.25">
      <c r="B18" s="1">
        <v>1023.1849999999999</v>
      </c>
      <c r="C18" s="1">
        <v>203.94579999999999</v>
      </c>
      <c r="D18" s="1">
        <f t="shared" si="0"/>
        <v>819.23919999999998</v>
      </c>
      <c r="E18" s="1"/>
      <c r="F18" s="1">
        <v>1003.505</v>
      </c>
      <c r="G18" s="1">
        <v>124.5861</v>
      </c>
      <c r="H18">
        <f t="shared" si="1"/>
        <v>878.91890000000001</v>
      </c>
    </row>
    <row r="19" spans="2:8" x14ac:dyDescent="0.25">
      <c r="B19" s="1">
        <v>609.47500000000002</v>
      </c>
      <c r="C19" s="1">
        <v>110.7542</v>
      </c>
      <c r="D19" s="1">
        <f t="shared" si="0"/>
        <v>498.72080000000005</v>
      </c>
      <c r="E19" s="1"/>
      <c r="F19" s="1">
        <v>1121.875</v>
      </c>
      <c r="G19" s="1">
        <v>146.05000000000001</v>
      </c>
      <c r="H19">
        <f t="shared" si="1"/>
        <v>975.82500000000005</v>
      </c>
    </row>
    <row r="20" spans="2:8" x14ac:dyDescent="0.25">
      <c r="B20" s="1">
        <v>485.40499999999997</v>
      </c>
      <c r="C20" s="1">
        <v>140.49860000000001</v>
      </c>
      <c r="D20" s="1">
        <f t="shared" si="0"/>
        <v>344.90639999999996</v>
      </c>
      <c r="E20" s="1"/>
      <c r="F20" s="1">
        <v>1287.42</v>
      </c>
      <c r="G20" s="1">
        <v>46.627780000000001</v>
      </c>
      <c r="H20">
        <f t="shared" si="1"/>
        <v>1240.79222</v>
      </c>
    </row>
    <row r="21" spans="2:8" x14ac:dyDescent="0.25">
      <c r="B21" s="1">
        <v>3522.16</v>
      </c>
      <c r="C21" s="1">
        <v>178.6069</v>
      </c>
      <c r="D21" s="1">
        <f t="shared" si="0"/>
        <v>3343.5531000000001</v>
      </c>
      <c r="E21" s="1"/>
      <c r="F21" s="1">
        <v>437.68</v>
      </c>
      <c r="G21" s="1">
        <v>105.0069</v>
      </c>
      <c r="H21">
        <f t="shared" si="1"/>
        <v>332.67309999999998</v>
      </c>
    </row>
    <row r="22" spans="2:8" x14ac:dyDescent="0.25">
      <c r="B22" s="1">
        <v>2168.5500000000002</v>
      </c>
      <c r="C22" s="1">
        <v>254.0986</v>
      </c>
      <c r="D22" s="1">
        <f t="shared" si="0"/>
        <v>1914.4514000000001</v>
      </c>
      <c r="E22" s="1"/>
      <c r="F22" s="1">
        <v>1071.6099999999999</v>
      </c>
      <c r="G22" s="1">
        <v>100.17359999999999</v>
      </c>
      <c r="H22">
        <f t="shared" si="1"/>
        <v>971.43639999999994</v>
      </c>
    </row>
    <row r="23" spans="2:8" x14ac:dyDescent="0.25">
      <c r="B23" s="1">
        <v>3261.61</v>
      </c>
      <c r="C23" s="1">
        <v>90.488889999999998</v>
      </c>
      <c r="D23" s="1">
        <f t="shared" si="0"/>
        <v>3171.12111</v>
      </c>
      <c r="E23" s="1"/>
      <c r="F23" s="1">
        <v>1724.26</v>
      </c>
      <c r="G23" s="1">
        <v>230.44579999999999</v>
      </c>
      <c r="H23">
        <f t="shared" si="1"/>
        <v>1493.8142</v>
      </c>
    </row>
    <row r="24" spans="2:8" x14ac:dyDescent="0.25">
      <c r="B24" s="1">
        <v>1953.15</v>
      </c>
      <c r="C24" s="1">
        <v>106.8806</v>
      </c>
      <c r="D24" s="1">
        <f t="shared" si="0"/>
        <v>1846.2694000000001</v>
      </c>
      <c r="E24" s="1"/>
      <c r="F24" s="1">
        <v>287.25</v>
      </c>
      <c r="G24" s="1">
        <v>64.804169999999999</v>
      </c>
      <c r="H24">
        <f t="shared" si="1"/>
        <v>222.44583</v>
      </c>
    </row>
    <row r="25" spans="2:8" x14ac:dyDescent="0.25">
      <c r="B25" s="1">
        <v>358.75</v>
      </c>
      <c r="C25" s="1">
        <v>33.202779999999997</v>
      </c>
      <c r="D25" s="1">
        <f t="shared" si="0"/>
        <v>325.54721999999998</v>
      </c>
      <c r="E25" s="1"/>
      <c r="F25" s="1">
        <v>1553.09</v>
      </c>
      <c r="G25" s="1">
        <v>143.59440000000001</v>
      </c>
      <c r="H25">
        <f t="shared" si="1"/>
        <v>1409.4956</v>
      </c>
    </row>
    <row r="26" spans="2:8" x14ac:dyDescent="0.25">
      <c r="B26" s="1">
        <v>1099.19</v>
      </c>
      <c r="C26" s="1">
        <v>161.60830000000001</v>
      </c>
      <c r="D26" s="1">
        <f t="shared" si="0"/>
        <v>937.58170000000007</v>
      </c>
      <c r="E26" s="1"/>
      <c r="F26" s="1">
        <v>1619.68</v>
      </c>
      <c r="G26" s="1">
        <v>164.11670000000001</v>
      </c>
      <c r="H26">
        <f t="shared" si="1"/>
        <v>1455.5633</v>
      </c>
    </row>
    <row r="27" spans="2:8" x14ac:dyDescent="0.25">
      <c r="B27" s="1">
        <v>2338.08</v>
      </c>
      <c r="C27" s="1">
        <v>116.5694</v>
      </c>
      <c r="D27" s="1">
        <f t="shared" si="0"/>
        <v>2221.5106000000001</v>
      </c>
      <c r="E27" s="1"/>
      <c r="F27" s="1">
        <v>1547.04</v>
      </c>
      <c r="G27" s="1">
        <v>166.08609999999999</v>
      </c>
      <c r="H27">
        <f t="shared" si="1"/>
        <v>1380.9539</v>
      </c>
    </row>
    <row r="28" spans="2:8" x14ac:dyDescent="0.25">
      <c r="B28" s="1">
        <v>713.47</v>
      </c>
      <c r="C28" s="1">
        <v>21.7</v>
      </c>
      <c r="D28" s="1">
        <f t="shared" si="0"/>
        <v>691.77</v>
      </c>
      <c r="E28" s="1"/>
      <c r="F28" s="1">
        <v>1729.25</v>
      </c>
      <c r="G28" s="1">
        <v>114.2</v>
      </c>
      <c r="H28">
        <f t="shared" si="1"/>
        <v>1615.05</v>
      </c>
    </row>
    <row r="29" spans="2:8" x14ac:dyDescent="0.25">
      <c r="B29" s="1">
        <v>1485.1849999999999</v>
      </c>
      <c r="C29" s="1">
        <v>138.04169999999999</v>
      </c>
      <c r="D29" s="1">
        <f t="shared" si="0"/>
        <v>1347.1433</v>
      </c>
      <c r="E29" s="1"/>
      <c r="F29" s="1">
        <v>620.02499999999998</v>
      </c>
      <c r="G29" s="1">
        <v>77.230559999999997</v>
      </c>
      <c r="H29">
        <f t="shared" si="1"/>
        <v>542.79444000000001</v>
      </c>
    </row>
    <row r="30" spans="2:8" x14ac:dyDescent="0.25">
      <c r="B30" s="1">
        <v>1895.95</v>
      </c>
      <c r="C30" s="1">
        <v>244.15559999999999</v>
      </c>
      <c r="D30" s="1">
        <f t="shared" si="0"/>
        <v>1651.7944</v>
      </c>
      <c r="E30" s="1"/>
      <c r="F30" s="1">
        <v>1751.2750000000001</v>
      </c>
      <c r="G30" s="1">
        <v>203.57919999999999</v>
      </c>
      <c r="H30">
        <f t="shared" si="1"/>
        <v>1547.6958000000002</v>
      </c>
    </row>
    <row r="31" spans="2:8" x14ac:dyDescent="0.25">
      <c r="B31" s="1">
        <v>1175.6199999999999</v>
      </c>
      <c r="C31" s="1">
        <v>250.32499999999999</v>
      </c>
      <c r="D31" s="1">
        <f t="shared" si="0"/>
        <v>925.29499999999985</v>
      </c>
      <c r="E31" s="1"/>
      <c r="F31" s="1">
        <v>2296.3249999999998</v>
      </c>
      <c r="G31" s="1">
        <v>125.57640000000001</v>
      </c>
      <c r="H31">
        <f t="shared" si="1"/>
        <v>2170.7485999999999</v>
      </c>
    </row>
    <row r="32" spans="2:8" x14ac:dyDescent="0.25">
      <c r="B32" s="1">
        <v>279.32</v>
      </c>
      <c r="C32" s="1">
        <v>93.447220000000002</v>
      </c>
      <c r="D32" s="1">
        <f t="shared" si="0"/>
        <v>185.87277999999998</v>
      </c>
      <c r="E32" s="1"/>
      <c r="F32" s="1">
        <v>540.28499999999997</v>
      </c>
      <c r="G32" s="1">
        <v>187.58189999999999</v>
      </c>
      <c r="H32">
        <f t="shared" si="1"/>
        <v>352.70309999999995</v>
      </c>
    </row>
    <row r="33" spans="2:8" x14ac:dyDescent="0.25">
      <c r="B33" s="1">
        <v>3715.7</v>
      </c>
      <c r="C33" s="1">
        <v>160.9556</v>
      </c>
      <c r="D33" s="1">
        <f t="shared" si="0"/>
        <v>3554.7443999999996</v>
      </c>
      <c r="E33" s="1"/>
      <c r="F33" s="1">
        <v>831.07500000000005</v>
      </c>
      <c r="G33" s="1">
        <v>110.44029999999999</v>
      </c>
      <c r="H33">
        <f t="shared" si="1"/>
        <v>720.63470000000007</v>
      </c>
    </row>
    <row r="34" spans="2:8" x14ac:dyDescent="0.25">
      <c r="B34" s="1">
        <v>1831.38</v>
      </c>
      <c r="C34" s="1">
        <v>209.72499999999999</v>
      </c>
      <c r="D34" s="1">
        <f t="shared" si="0"/>
        <v>1621.6550000000002</v>
      </c>
      <c r="E34" s="1"/>
      <c r="F34" s="1">
        <v>1067.0250000000001</v>
      </c>
      <c r="G34" s="1">
        <v>176.05279999999999</v>
      </c>
      <c r="H34">
        <f t="shared" si="1"/>
        <v>890.97220000000016</v>
      </c>
    </row>
    <row r="35" spans="2:8" x14ac:dyDescent="0.25">
      <c r="B35" s="1">
        <v>1109.95</v>
      </c>
      <c r="C35" s="1">
        <v>208.2833</v>
      </c>
      <c r="D35" s="1">
        <f t="shared" si="0"/>
        <v>901.66669999999999</v>
      </c>
      <c r="E35" s="1"/>
      <c r="F35" s="1">
        <v>1869.6949999999999</v>
      </c>
      <c r="G35" s="1">
        <v>178.33330000000001</v>
      </c>
      <c r="H35">
        <f t="shared" si="1"/>
        <v>1691.3616999999999</v>
      </c>
    </row>
    <row r="36" spans="2:8" x14ac:dyDescent="0.25">
      <c r="B36" s="1">
        <v>793.86</v>
      </c>
      <c r="C36" s="1">
        <v>135.86670000000001</v>
      </c>
      <c r="D36" s="1">
        <f t="shared" si="0"/>
        <v>657.99329999999998</v>
      </c>
      <c r="E36" s="1"/>
      <c r="F36" s="1">
        <v>1028.925</v>
      </c>
      <c r="G36" s="1">
        <v>46.84722</v>
      </c>
      <c r="H36">
        <f t="shared" si="1"/>
        <v>982.07777999999996</v>
      </c>
    </row>
    <row r="37" spans="2:8" x14ac:dyDescent="0.25">
      <c r="B37" s="1">
        <v>221.93</v>
      </c>
      <c r="C37" s="1">
        <v>134.74170000000001</v>
      </c>
      <c r="D37" s="1">
        <f t="shared" si="0"/>
        <v>87.188299999999998</v>
      </c>
      <c r="E37" s="1"/>
      <c r="F37" s="1">
        <v>869.69500000000005</v>
      </c>
      <c r="G37" s="1">
        <v>186.12639999999999</v>
      </c>
      <c r="H37">
        <f t="shared" si="1"/>
        <v>683.56860000000006</v>
      </c>
    </row>
    <row r="38" spans="2:8" x14ac:dyDescent="0.25">
      <c r="B38" s="1">
        <v>2654.74</v>
      </c>
      <c r="C38" s="1">
        <v>198.48609999999999</v>
      </c>
      <c r="D38" s="1">
        <f t="shared" si="0"/>
        <v>2456.2538999999997</v>
      </c>
      <c r="E38" s="1"/>
      <c r="F38" s="1">
        <v>890.93499999999995</v>
      </c>
      <c r="G38" s="1">
        <v>110.42919999999999</v>
      </c>
      <c r="H38">
        <f t="shared" si="1"/>
        <v>780.50579999999991</v>
      </c>
    </row>
    <row r="39" spans="2:8" x14ac:dyDescent="0.25">
      <c r="B39" s="1">
        <v>1641.29</v>
      </c>
      <c r="C39" s="1">
        <v>205.7611</v>
      </c>
      <c r="D39" s="1">
        <f t="shared" si="0"/>
        <v>1435.5289</v>
      </c>
      <c r="E39" s="1"/>
      <c r="F39" s="1">
        <v>499.935</v>
      </c>
      <c r="G39" s="1">
        <v>124.0625</v>
      </c>
      <c r="H39">
        <f t="shared" si="1"/>
        <v>375.8725</v>
      </c>
    </row>
    <row r="40" spans="2:8" x14ac:dyDescent="0.25">
      <c r="B40" s="1">
        <v>618.25</v>
      </c>
      <c r="C40" s="1">
        <v>152.59719999999999</v>
      </c>
      <c r="D40" s="1">
        <f t="shared" si="0"/>
        <v>465.65280000000001</v>
      </c>
      <c r="E40" s="1"/>
      <c r="F40" s="1">
        <v>2102.335</v>
      </c>
      <c r="G40" s="1">
        <v>51.137500000000003</v>
      </c>
      <c r="H40">
        <f t="shared" si="1"/>
        <v>2051.1975000000002</v>
      </c>
    </row>
    <row r="41" spans="2:8" x14ac:dyDescent="0.25">
      <c r="B41" s="1">
        <v>280.7</v>
      </c>
      <c r="C41" s="1">
        <v>183.2278</v>
      </c>
      <c r="D41" s="1">
        <f t="shared" si="0"/>
        <v>97.472199999999987</v>
      </c>
      <c r="E41" s="1"/>
      <c r="F41" s="1">
        <v>1113.7049999999999</v>
      </c>
      <c r="G41" s="1">
        <v>113.1014</v>
      </c>
      <c r="H41">
        <f t="shared" si="1"/>
        <v>1000.6035999999999</v>
      </c>
    </row>
    <row r="42" spans="2:8" x14ac:dyDescent="0.25">
      <c r="B42" s="1">
        <v>668.92</v>
      </c>
      <c r="C42" s="1">
        <v>96.205560000000006</v>
      </c>
      <c r="D42" s="1">
        <f t="shared" si="0"/>
        <v>572.71443999999997</v>
      </c>
      <c r="E42" s="1"/>
      <c r="F42" s="1">
        <v>1102.2449999999999</v>
      </c>
      <c r="G42" s="1">
        <v>102.2236</v>
      </c>
      <c r="H42">
        <f t="shared" si="1"/>
        <v>1000.0213999999999</v>
      </c>
    </row>
    <row r="43" spans="2:8" x14ac:dyDescent="0.25">
      <c r="B43" s="1">
        <v>1616.17</v>
      </c>
      <c r="C43" s="1">
        <v>114.7722</v>
      </c>
      <c r="D43" s="1">
        <f t="shared" si="0"/>
        <v>1501.3978000000002</v>
      </c>
      <c r="E43" s="1"/>
      <c r="F43" s="1">
        <v>1835.0550000000001</v>
      </c>
      <c r="G43" s="1">
        <v>170.2611</v>
      </c>
      <c r="H43">
        <f t="shared" si="1"/>
        <v>1664.7939000000001</v>
      </c>
    </row>
    <row r="44" spans="2:8" x14ac:dyDescent="0.25">
      <c r="B44" s="1">
        <v>800.32</v>
      </c>
      <c r="C44" s="1">
        <v>62.938890000000001</v>
      </c>
      <c r="D44" s="1">
        <f t="shared" si="0"/>
        <v>737.38111000000004</v>
      </c>
      <c r="E44" s="1"/>
      <c r="F44" s="1">
        <v>1932.5650000000001</v>
      </c>
      <c r="G44" s="1">
        <v>105.62220000000001</v>
      </c>
      <c r="H44">
        <f t="shared" si="1"/>
        <v>1826.9428</v>
      </c>
    </row>
    <row r="45" spans="2:8" x14ac:dyDescent="0.25">
      <c r="B45" s="1">
        <v>1011.23</v>
      </c>
      <c r="C45" s="1">
        <v>83.494439999999997</v>
      </c>
      <c r="D45" s="1">
        <f t="shared" si="0"/>
        <v>927.73556000000008</v>
      </c>
      <c r="E45" s="1"/>
      <c r="F45" s="1">
        <v>2043.4449999999999</v>
      </c>
      <c r="G45" s="1">
        <v>135.53059999999999</v>
      </c>
      <c r="H45">
        <f t="shared" si="1"/>
        <v>1907.9143999999999</v>
      </c>
    </row>
    <row r="46" spans="2:8" x14ac:dyDescent="0.25">
      <c r="B46" s="1">
        <v>883.02</v>
      </c>
      <c r="C46" s="1">
        <v>141.5361</v>
      </c>
      <c r="D46" s="1">
        <f t="shared" si="0"/>
        <v>741.48389999999995</v>
      </c>
      <c r="E46" s="1"/>
      <c r="F46" s="1">
        <v>2051.5549999999998</v>
      </c>
      <c r="G46" s="1">
        <v>101.075</v>
      </c>
      <c r="H46">
        <f t="shared" si="1"/>
        <v>1950.4799999999998</v>
      </c>
    </row>
    <row r="47" spans="2:8" x14ac:dyDescent="0.25">
      <c r="B47" s="1">
        <v>2487.9050000000002</v>
      </c>
      <c r="C47" s="1">
        <v>137.93610000000001</v>
      </c>
      <c r="D47" s="1">
        <f t="shared" si="0"/>
        <v>2349.9689000000003</v>
      </c>
      <c r="E47" s="1"/>
      <c r="F47" s="1">
        <v>1303.2149999999999</v>
      </c>
      <c r="G47" s="1">
        <v>151.54169999999999</v>
      </c>
      <c r="H47">
        <f t="shared" si="1"/>
        <v>1151.6732999999999</v>
      </c>
    </row>
    <row r="48" spans="2:8" x14ac:dyDescent="0.25">
      <c r="B48" s="1">
        <v>1821.595</v>
      </c>
      <c r="C48" s="1">
        <v>122.5583</v>
      </c>
      <c r="D48" s="1">
        <f t="shared" si="0"/>
        <v>1699.0367000000001</v>
      </c>
      <c r="E48" s="1"/>
      <c r="F48" s="1">
        <v>967.67499999999995</v>
      </c>
      <c r="G48" s="1">
        <v>129.25559999999999</v>
      </c>
      <c r="H48">
        <f t="shared" si="1"/>
        <v>838.4194</v>
      </c>
    </row>
    <row r="49" spans="2:8" x14ac:dyDescent="0.25">
      <c r="B49" s="1">
        <v>484.63499999999999</v>
      </c>
      <c r="C49" s="1">
        <v>127.03749999999999</v>
      </c>
      <c r="D49" s="1">
        <f t="shared" si="0"/>
        <v>357.59749999999997</v>
      </c>
      <c r="E49" s="1"/>
      <c r="F49" s="1">
        <v>505.875</v>
      </c>
      <c r="G49" s="1">
        <v>146.5292</v>
      </c>
      <c r="H49">
        <f t="shared" si="1"/>
        <v>359.3458</v>
      </c>
    </row>
    <row r="50" spans="2:8" x14ac:dyDescent="0.25">
      <c r="B50" s="1">
        <v>2233.0300000000002</v>
      </c>
      <c r="C50" s="1">
        <v>199.77359999999999</v>
      </c>
      <c r="D50" s="1">
        <f t="shared" si="0"/>
        <v>2033.2564000000002</v>
      </c>
      <c r="E50" s="1"/>
      <c r="F50" s="1">
        <v>732.54499999999996</v>
      </c>
      <c r="G50" s="1">
        <v>93.912499999999994</v>
      </c>
      <c r="H50">
        <f t="shared" si="1"/>
        <v>638.63249999999994</v>
      </c>
    </row>
    <row r="51" spans="2:8" x14ac:dyDescent="0.25">
      <c r="B51" s="1">
        <v>1772.55</v>
      </c>
      <c r="C51" s="1">
        <v>56.309719999999999</v>
      </c>
      <c r="D51" s="1">
        <f t="shared" si="0"/>
        <v>1716.24028</v>
      </c>
      <c r="E51" s="1"/>
      <c r="F51" s="1">
        <v>261.91500000000002</v>
      </c>
      <c r="G51" s="1">
        <v>99.404169999999993</v>
      </c>
      <c r="H51">
        <f t="shared" si="1"/>
        <v>162.51083000000003</v>
      </c>
    </row>
    <row r="52" spans="2:8" x14ac:dyDescent="0.25">
      <c r="B52" s="1">
        <v>778.54</v>
      </c>
      <c r="C52" s="1">
        <v>185.33189999999999</v>
      </c>
      <c r="D52" s="1">
        <f t="shared" si="0"/>
        <v>593.20809999999994</v>
      </c>
      <c r="E52" s="1"/>
      <c r="F52" s="1">
        <v>1456.7950000000001</v>
      </c>
      <c r="G52" s="1">
        <v>167.92359999999999</v>
      </c>
      <c r="H52">
        <f t="shared" si="1"/>
        <v>1288.8714</v>
      </c>
    </row>
    <row r="53" spans="2:8" x14ac:dyDescent="0.25">
      <c r="B53" s="1">
        <v>2037.62</v>
      </c>
      <c r="C53" s="1">
        <v>90.404169999999993</v>
      </c>
      <c r="D53" s="1">
        <f t="shared" si="0"/>
        <v>1947.2158299999999</v>
      </c>
      <c r="E53" s="1"/>
      <c r="F53" s="1">
        <v>1157.6849999999999</v>
      </c>
      <c r="G53" s="1">
        <v>145.8903</v>
      </c>
      <c r="H53">
        <f t="shared" si="1"/>
        <v>1011.7946999999999</v>
      </c>
    </row>
    <row r="54" spans="2:8" x14ac:dyDescent="0.25">
      <c r="B54" s="1">
        <v>2503.335</v>
      </c>
      <c r="C54" s="1">
        <v>165.23060000000001</v>
      </c>
      <c r="D54" s="1">
        <f t="shared" si="0"/>
        <v>2338.1044000000002</v>
      </c>
      <c r="E54" s="1"/>
      <c r="F54" s="1">
        <v>705.41499999999996</v>
      </c>
      <c r="G54" s="1">
        <v>89.109719999999996</v>
      </c>
      <c r="H54">
        <f t="shared" si="1"/>
        <v>616.30527999999993</v>
      </c>
    </row>
    <row r="55" spans="2:8" x14ac:dyDescent="0.25">
      <c r="B55" s="1">
        <v>2267.1750000000002</v>
      </c>
      <c r="C55" s="1">
        <v>187.82499999999999</v>
      </c>
      <c r="D55" s="1">
        <f t="shared" si="0"/>
        <v>2079.3500000000004</v>
      </c>
      <c r="E55" s="1"/>
      <c r="F55" s="1">
        <v>1708.865</v>
      </c>
      <c r="G55" s="1">
        <v>68.290279999999996</v>
      </c>
      <c r="H55">
        <f t="shared" si="1"/>
        <v>1640.5747200000001</v>
      </c>
    </row>
    <row r="56" spans="2:8" x14ac:dyDescent="0.25">
      <c r="B56" s="1">
        <v>334.375</v>
      </c>
      <c r="C56" s="1">
        <v>182.33609999999999</v>
      </c>
      <c r="D56" s="1">
        <f t="shared" si="0"/>
        <v>152.03890000000001</v>
      </c>
      <c r="E56" s="1"/>
      <c r="F56" s="1">
        <v>289.85000000000002</v>
      </c>
      <c r="G56" s="1">
        <v>192.2139</v>
      </c>
      <c r="H56">
        <f t="shared" si="1"/>
        <v>97.636100000000027</v>
      </c>
    </row>
    <row r="57" spans="2:8" x14ac:dyDescent="0.25">
      <c r="B57" s="1">
        <v>2045.355</v>
      </c>
      <c r="C57" s="1">
        <v>117.13330000000001</v>
      </c>
      <c r="D57" s="1">
        <f t="shared" si="0"/>
        <v>1928.2217000000001</v>
      </c>
      <c r="E57" s="1"/>
      <c r="F57" s="1">
        <v>1385.18</v>
      </c>
      <c r="G57" s="1">
        <v>251.6028</v>
      </c>
      <c r="H57">
        <f t="shared" si="1"/>
        <v>1133.5772000000002</v>
      </c>
    </row>
    <row r="58" spans="2:8" x14ac:dyDescent="0.25">
      <c r="B58" s="1">
        <v>1918.595</v>
      </c>
      <c r="C58" s="1">
        <v>92.758330000000001</v>
      </c>
      <c r="D58" s="1">
        <f t="shared" si="0"/>
        <v>1825.8366700000001</v>
      </c>
      <c r="E58" s="1"/>
      <c r="F58" s="1">
        <v>1518.34</v>
      </c>
      <c r="G58" s="1">
        <v>108.1306</v>
      </c>
      <c r="H58">
        <f t="shared" si="1"/>
        <v>1410.2094</v>
      </c>
    </row>
    <row r="59" spans="2:8" x14ac:dyDescent="0.25">
      <c r="B59" s="1">
        <v>1272.605</v>
      </c>
      <c r="C59" s="1">
        <v>59.916670000000003</v>
      </c>
      <c r="D59" s="1">
        <f t="shared" si="0"/>
        <v>1212.68833</v>
      </c>
      <c r="E59" s="1"/>
      <c r="F59" s="1">
        <v>1017.94</v>
      </c>
      <c r="G59" s="1">
        <v>112.86109999999999</v>
      </c>
      <c r="H59">
        <f t="shared" si="1"/>
        <v>905.07890000000009</v>
      </c>
    </row>
    <row r="60" spans="2:8" x14ac:dyDescent="0.25">
      <c r="B60" s="1">
        <v>547.04</v>
      </c>
      <c r="C60" s="1">
        <v>133.5806</v>
      </c>
      <c r="D60" s="1">
        <f t="shared" si="0"/>
        <v>413.45939999999996</v>
      </c>
      <c r="E60" s="1"/>
      <c r="F60" s="1">
        <v>949.84</v>
      </c>
      <c r="G60" s="1">
        <v>266.88330000000002</v>
      </c>
      <c r="H60">
        <f t="shared" si="1"/>
        <v>682.95669999999996</v>
      </c>
    </row>
    <row r="61" spans="2:8" x14ac:dyDescent="0.25">
      <c r="B61" s="1">
        <v>555.04</v>
      </c>
      <c r="C61" s="1">
        <v>218.8306</v>
      </c>
      <c r="D61" s="1">
        <f t="shared" si="0"/>
        <v>336.20939999999996</v>
      </c>
      <c r="E61" s="1"/>
      <c r="F61" s="1">
        <v>1996.93</v>
      </c>
      <c r="G61" s="1">
        <v>222.2722</v>
      </c>
      <c r="H61">
        <f t="shared" si="1"/>
        <v>1774.6578</v>
      </c>
    </row>
    <row r="62" spans="2:8" x14ac:dyDescent="0.25">
      <c r="B62" s="1">
        <v>859.22</v>
      </c>
      <c r="C62" s="1">
        <v>46.109720000000003</v>
      </c>
      <c r="D62" s="1">
        <f t="shared" si="0"/>
        <v>813.11027999999999</v>
      </c>
      <c r="E62" s="1"/>
      <c r="F62" s="1">
        <v>1186.83</v>
      </c>
      <c r="G62" s="1">
        <v>141.1694</v>
      </c>
      <c r="H62">
        <f t="shared" si="1"/>
        <v>1045.6605999999999</v>
      </c>
    </row>
    <row r="63" spans="2:8" x14ac:dyDescent="0.25">
      <c r="B63" s="1">
        <v>2225.4899999999998</v>
      </c>
      <c r="C63" s="1">
        <v>153.9736</v>
      </c>
      <c r="D63" s="1">
        <f t="shared" si="0"/>
        <v>2071.5164</v>
      </c>
      <c r="E63" s="1"/>
      <c r="F63" s="1">
        <v>1245.06</v>
      </c>
      <c r="G63" s="1">
        <v>162.3306</v>
      </c>
      <c r="H63">
        <f t="shared" si="1"/>
        <v>1082.7293999999999</v>
      </c>
    </row>
    <row r="64" spans="2:8" x14ac:dyDescent="0.25">
      <c r="B64" s="1">
        <v>230.01</v>
      </c>
      <c r="C64" s="1">
        <v>158.86250000000001</v>
      </c>
      <c r="D64" s="1">
        <f t="shared" si="0"/>
        <v>71.14749999999998</v>
      </c>
      <c r="E64" s="1"/>
      <c r="F64" s="1">
        <v>1625.44</v>
      </c>
      <c r="G64" s="1">
        <v>209.3278</v>
      </c>
      <c r="H64">
        <f t="shared" si="1"/>
        <v>1416.1122</v>
      </c>
    </row>
    <row r="65" spans="2:8" x14ac:dyDescent="0.25">
      <c r="B65" s="1">
        <v>2387.09</v>
      </c>
      <c r="C65" s="1">
        <v>164.69579999999999</v>
      </c>
      <c r="D65" s="1">
        <f t="shared" si="0"/>
        <v>2222.3942000000002</v>
      </c>
      <c r="E65" s="1"/>
      <c r="F65" s="1">
        <v>1482.27</v>
      </c>
      <c r="G65" s="1">
        <v>120.9472</v>
      </c>
      <c r="H65">
        <f t="shared" si="1"/>
        <v>1361.3227999999999</v>
      </c>
    </row>
    <row r="66" spans="2:8" x14ac:dyDescent="0.25">
      <c r="B66" s="1">
        <v>960.57</v>
      </c>
      <c r="C66" s="1">
        <v>120.3986</v>
      </c>
      <c r="D66" s="1">
        <f t="shared" si="0"/>
        <v>840.17140000000006</v>
      </c>
      <c r="E66" s="1"/>
      <c r="F66" s="1">
        <v>962.29</v>
      </c>
      <c r="G66" s="1">
        <v>120.8222</v>
      </c>
      <c r="H66">
        <f t="shared" si="1"/>
        <v>841.46780000000001</v>
      </c>
    </row>
    <row r="67" spans="2:8" x14ac:dyDescent="0.25">
      <c r="B67" s="1">
        <v>548.54999999999995</v>
      </c>
      <c r="C67" s="1">
        <v>83.945830000000001</v>
      </c>
      <c r="D67" s="1">
        <f t="shared" si="0"/>
        <v>464.60416999999995</v>
      </c>
      <c r="E67" s="1"/>
      <c r="F67" s="1">
        <v>1682.9</v>
      </c>
      <c r="G67" s="1">
        <v>137.1917</v>
      </c>
      <c r="H67">
        <f t="shared" si="1"/>
        <v>1545.7083</v>
      </c>
    </row>
    <row r="68" spans="2:8" x14ac:dyDescent="0.25">
      <c r="B68" s="1">
        <v>1057.3900000000001</v>
      </c>
      <c r="C68" s="1">
        <v>112.0292</v>
      </c>
      <c r="D68" s="1">
        <f t="shared" si="0"/>
        <v>945.36080000000015</v>
      </c>
      <c r="E68" s="1"/>
      <c r="F68" s="1">
        <v>549.57000000000005</v>
      </c>
      <c r="G68" s="1">
        <v>205.6833</v>
      </c>
      <c r="H68">
        <f t="shared" si="1"/>
        <v>343.88670000000002</v>
      </c>
    </row>
    <row r="69" spans="2:8" x14ac:dyDescent="0.25">
      <c r="B69" s="1">
        <v>896.96</v>
      </c>
      <c r="C69" s="1">
        <v>28.129169999999998</v>
      </c>
      <c r="D69" s="1">
        <f t="shared" si="0"/>
        <v>868.83082999999999</v>
      </c>
      <c r="E69" s="1"/>
      <c r="F69" s="1">
        <v>1910.48</v>
      </c>
      <c r="G69" s="1">
        <v>139.0444</v>
      </c>
      <c r="H69">
        <f t="shared" si="1"/>
        <v>1771.4356</v>
      </c>
    </row>
    <row r="70" spans="2:8" x14ac:dyDescent="0.25">
      <c r="B70" s="1">
        <v>401.43</v>
      </c>
      <c r="C70" s="1">
        <v>29.240279999999998</v>
      </c>
      <c r="D70" s="1">
        <f t="shared" ref="D70:D110" si="2">B70-C70</f>
        <v>372.18972000000002</v>
      </c>
      <c r="E70" s="1"/>
      <c r="F70" s="1">
        <v>709.63</v>
      </c>
      <c r="G70" s="1">
        <v>253.89169999999999</v>
      </c>
      <c r="H70">
        <f t="shared" ref="H70:H133" si="3">F70-G70</f>
        <v>455.73829999999998</v>
      </c>
    </row>
    <row r="71" spans="2:8" x14ac:dyDescent="0.25">
      <c r="B71" s="1">
        <v>785.5</v>
      </c>
      <c r="C71" s="1">
        <v>39.018059999999998</v>
      </c>
      <c r="D71" s="1">
        <f t="shared" si="2"/>
        <v>746.48194000000001</v>
      </c>
      <c r="E71" s="1"/>
      <c r="F71" s="1">
        <v>2223.5</v>
      </c>
      <c r="G71" s="1">
        <v>138.00280000000001</v>
      </c>
      <c r="H71">
        <f t="shared" si="3"/>
        <v>2085.4971999999998</v>
      </c>
    </row>
    <row r="72" spans="2:8" x14ac:dyDescent="0.25">
      <c r="B72" s="1">
        <v>1571.3</v>
      </c>
      <c r="C72" s="1">
        <v>115.7153</v>
      </c>
      <c r="D72" s="1">
        <f t="shared" si="2"/>
        <v>1455.5846999999999</v>
      </c>
      <c r="E72" s="1"/>
      <c r="F72" s="1">
        <v>2755.45</v>
      </c>
      <c r="G72" s="1">
        <v>205.4556</v>
      </c>
      <c r="H72">
        <f t="shared" si="3"/>
        <v>2549.9943999999996</v>
      </c>
    </row>
    <row r="73" spans="2:8" x14ac:dyDescent="0.25">
      <c r="B73" s="1">
        <v>417.64499999999998</v>
      </c>
      <c r="C73" s="1">
        <v>80.362499999999997</v>
      </c>
      <c r="D73" s="1">
        <f t="shared" si="2"/>
        <v>337.28249999999997</v>
      </c>
      <c r="E73" s="1"/>
      <c r="F73" s="1">
        <v>2057.4450000000002</v>
      </c>
      <c r="G73" s="1">
        <v>151.21940000000001</v>
      </c>
      <c r="H73">
        <f t="shared" si="3"/>
        <v>1906.2256000000002</v>
      </c>
    </row>
    <row r="74" spans="2:8" x14ac:dyDescent="0.25">
      <c r="B74" s="1">
        <v>146.185</v>
      </c>
      <c r="C74" s="1">
        <v>71.61806</v>
      </c>
      <c r="D74" s="1">
        <f t="shared" si="2"/>
        <v>74.566940000000002</v>
      </c>
      <c r="E74" s="1"/>
      <c r="F74" s="1">
        <v>1058.7950000000001</v>
      </c>
      <c r="G74" s="1">
        <v>208.85830000000001</v>
      </c>
      <c r="H74">
        <f t="shared" si="3"/>
        <v>849.93670000000009</v>
      </c>
    </row>
    <row r="75" spans="2:8" x14ac:dyDescent="0.25">
      <c r="B75" s="1">
        <v>1597.4649999999999</v>
      </c>
      <c r="C75" s="1">
        <v>165.51249999999999</v>
      </c>
      <c r="D75" s="1">
        <f t="shared" si="2"/>
        <v>1431.9524999999999</v>
      </c>
      <c r="E75" s="1"/>
      <c r="F75" s="1">
        <v>1201.01</v>
      </c>
      <c r="G75" s="1">
        <v>132.4222</v>
      </c>
      <c r="H75">
        <f t="shared" si="3"/>
        <v>1068.5878</v>
      </c>
    </row>
    <row r="76" spans="2:8" x14ac:dyDescent="0.25">
      <c r="B76" s="1">
        <v>427.565</v>
      </c>
      <c r="C76" s="1">
        <v>110.8681</v>
      </c>
      <c r="D76" s="1">
        <f t="shared" si="2"/>
        <v>316.69690000000003</v>
      </c>
      <c r="E76" s="1"/>
      <c r="F76" s="1">
        <v>1196.7</v>
      </c>
      <c r="G76" s="1">
        <v>76.494439999999997</v>
      </c>
      <c r="H76">
        <f t="shared" si="3"/>
        <v>1120.2055600000001</v>
      </c>
    </row>
    <row r="77" spans="2:8" x14ac:dyDescent="0.25">
      <c r="B77" s="1">
        <v>339.315</v>
      </c>
      <c r="C77" s="1">
        <v>51.234000000000002</v>
      </c>
      <c r="D77" s="1">
        <f t="shared" si="2"/>
        <v>288.08100000000002</v>
      </c>
      <c r="E77" s="1"/>
      <c r="F77" s="1">
        <v>1319.48</v>
      </c>
      <c r="G77" s="1">
        <v>57.463889999999999</v>
      </c>
      <c r="H77">
        <f t="shared" si="3"/>
        <v>1262.01611</v>
      </c>
    </row>
    <row r="78" spans="2:8" x14ac:dyDescent="0.25">
      <c r="B78" s="1">
        <v>512.31500000000005</v>
      </c>
      <c r="C78" s="1">
        <v>72.133200000000002</v>
      </c>
      <c r="D78" s="1">
        <f t="shared" si="2"/>
        <v>440.18180000000007</v>
      </c>
      <c r="E78" s="1"/>
      <c r="F78" s="1">
        <v>3031.02</v>
      </c>
      <c r="G78" s="1">
        <v>121.7625</v>
      </c>
      <c r="H78">
        <f t="shared" si="3"/>
        <v>2909.2575000000002</v>
      </c>
    </row>
    <row r="79" spans="2:8" x14ac:dyDescent="0.25">
      <c r="B79" s="1">
        <v>284.21499999999997</v>
      </c>
      <c r="C79" s="1">
        <v>104.7208</v>
      </c>
      <c r="D79" s="1">
        <f t="shared" si="2"/>
        <v>179.49419999999998</v>
      </c>
      <c r="E79" s="1"/>
      <c r="F79" s="1">
        <v>3029</v>
      </c>
      <c r="G79" s="1">
        <v>104.7208</v>
      </c>
      <c r="H79">
        <f t="shared" si="3"/>
        <v>2924.2791999999999</v>
      </c>
    </row>
    <row r="80" spans="2:8" x14ac:dyDescent="0.25">
      <c r="B80" s="1">
        <v>676.05499999999995</v>
      </c>
      <c r="C80" s="1">
        <v>152.3389</v>
      </c>
      <c r="D80" s="1">
        <f t="shared" si="2"/>
        <v>523.71609999999998</v>
      </c>
      <c r="E80" s="1"/>
      <c r="F80" s="1">
        <v>774.84</v>
      </c>
      <c r="G80" s="1">
        <v>185.3681</v>
      </c>
      <c r="H80">
        <f t="shared" si="3"/>
        <v>589.47190000000001</v>
      </c>
    </row>
    <row r="81" spans="2:8" x14ac:dyDescent="0.25">
      <c r="B81" s="1">
        <v>497.54500000000002</v>
      </c>
      <c r="C81" s="1">
        <v>89.109719999999996</v>
      </c>
      <c r="D81" s="1">
        <f t="shared" si="2"/>
        <v>408.43528000000003</v>
      </c>
      <c r="E81" s="1"/>
      <c r="F81" s="1">
        <v>1181.6500000000001</v>
      </c>
      <c r="G81" s="1">
        <v>310.34309999999999</v>
      </c>
      <c r="H81">
        <f t="shared" si="3"/>
        <v>871.30690000000004</v>
      </c>
    </row>
    <row r="82" spans="2:8" x14ac:dyDescent="0.25">
      <c r="B82" s="1">
        <v>1485.4349999999999</v>
      </c>
      <c r="C82" s="1">
        <v>198.48609999999999</v>
      </c>
      <c r="D82" s="1">
        <f t="shared" si="2"/>
        <v>1286.9488999999999</v>
      </c>
      <c r="E82" s="1"/>
      <c r="F82" s="1">
        <v>2856.2</v>
      </c>
      <c r="G82" s="1">
        <v>116.28749999999999</v>
      </c>
      <c r="H82">
        <f t="shared" si="3"/>
        <v>2739.9124999999999</v>
      </c>
    </row>
    <row r="83" spans="2:8" x14ac:dyDescent="0.25">
      <c r="B83" s="1">
        <v>916.16499999999996</v>
      </c>
      <c r="C83" s="1">
        <v>201.32300000000001</v>
      </c>
      <c r="D83" s="1">
        <f t="shared" si="2"/>
        <v>714.84199999999998</v>
      </c>
      <c r="E83" s="1"/>
      <c r="F83" s="1">
        <v>1291.33</v>
      </c>
      <c r="G83" s="1">
        <v>144.27080000000001</v>
      </c>
      <c r="H83">
        <f t="shared" si="3"/>
        <v>1147.0591999999999</v>
      </c>
    </row>
    <row r="84" spans="2:8" x14ac:dyDescent="0.25">
      <c r="B84" s="1">
        <v>782.31500000000005</v>
      </c>
      <c r="C84" s="1">
        <v>176.22</v>
      </c>
      <c r="D84" s="1">
        <f t="shared" si="2"/>
        <v>606.09500000000003</v>
      </c>
      <c r="E84" s="1"/>
      <c r="F84" s="1">
        <v>3650.63</v>
      </c>
      <c r="G84" s="1">
        <v>71.88194</v>
      </c>
      <c r="H84">
        <f t="shared" si="3"/>
        <v>3578.7480599999999</v>
      </c>
    </row>
    <row r="85" spans="2:8" x14ac:dyDescent="0.25">
      <c r="B85" s="1">
        <v>1546.6949999999999</v>
      </c>
      <c r="C85" s="1">
        <v>160.22999999999999</v>
      </c>
      <c r="D85" s="1">
        <f t="shared" si="2"/>
        <v>1386.4649999999999</v>
      </c>
      <c r="E85" s="1"/>
      <c r="F85" s="1">
        <v>1266.67</v>
      </c>
      <c r="G85" s="1">
        <v>186.0403</v>
      </c>
      <c r="H85">
        <f t="shared" si="3"/>
        <v>1080.6297</v>
      </c>
    </row>
    <row r="86" spans="2:8" x14ac:dyDescent="0.25">
      <c r="B86" s="1">
        <v>615.005</v>
      </c>
      <c r="C86" s="1">
        <v>208.81229999999999</v>
      </c>
      <c r="D86" s="1">
        <f t="shared" si="2"/>
        <v>406.1927</v>
      </c>
      <c r="E86" s="1"/>
      <c r="F86" s="1">
        <v>1155.56</v>
      </c>
      <c r="G86" s="1">
        <v>192.90969999999999</v>
      </c>
      <c r="H86">
        <f t="shared" si="3"/>
        <v>962.65030000000002</v>
      </c>
    </row>
    <row r="87" spans="2:8" x14ac:dyDescent="0.25">
      <c r="B87" s="1">
        <v>2168.52</v>
      </c>
      <c r="C87" s="1">
        <v>237.84299999999999</v>
      </c>
      <c r="D87" s="1">
        <f t="shared" si="2"/>
        <v>1930.6769999999999</v>
      </c>
      <c r="E87" s="1"/>
      <c r="F87" s="1">
        <v>1001.725</v>
      </c>
      <c r="G87" s="1">
        <v>158.4486</v>
      </c>
      <c r="H87">
        <f t="shared" si="3"/>
        <v>843.27639999999997</v>
      </c>
    </row>
    <row r="88" spans="2:8" x14ac:dyDescent="0.25">
      <c r="B88" s="1">
        <v>977.43</v>
      </c>
      <c r="C88" s="1">
        <v>71.234499999999997</v>
      </c>
      <c r="D88" s="1">
        <f t="shared" si="2"/>
        <v>906.19549999999992</v>
      </c>
      <c r="E88" s="1"/>
      <c r="F88" s="1">
        <v>1578.2349999999999</v>
      </c>
      <c r="G88" s="1">
        <v>141.4264</v>
      </c>
      <c r="H88">
        <f t="shared" si="3"/>
        <v>1436.8085999999998</v>
      </c>
    </row>
    <row r="89" spans="2:8" x14ac:dyDescent="0.25">
      <c r="B89" s="1">
        <v>1693.54</v>
      </c>
      <c r="C89" s="1">
        <v>250.43889999999999</v>
      </c>
      <c r="D89" s="1">
        <f t="shared" si="2"/>
        <v>1443.1010999999999</v>
      </c>
      <c r="E89" s="1"/>
      <c r="F89" s="1">
        <v>2350.4450000000002</v>
      </c>
      <c r="G89" s="1">
        <v>196.05969999999999</v>
      </c>
      <c r="H89">
        <f t="shared" si="3"/>
        <v>2154.3853000000004</v>
      </c>
    </row>
    <row r="90" spans="2:8" x14ac:dyDescent="0.25">
      <c r="B90" s="1">
        <v>439.58</v>
      </c>
      <c r="C90" s="1">
        <v>36.271099999999997</v>
      </c>
      <c r="D90" s="1">
        <f t="shared" si="2"/>
        <v>403.30889999999999</v>
      </c>
      <c r="E90" s="1"/>
      <c r="F90" s="1">
        <v>1591.02</v>
      </c>
      <c r="G90" s="1">
        <v>101.7403</v>
      </c>
      <c r="H90">
        <f t="shared" si="3"/>
        <v>1489.2797</v>
      </c>
    </row>
    <row r="91" spans="2:8" x14ac:dyDescent="0.25">
      <c r="B91" s="1">
        <v>356.64</v>
      </c>
      <c r="C91" s="1">
        <v>57.1389</v>
      </c>
      <c r="D91" s="1">
        <f t="shared" si="2"/>
        <v>299.50110000000001</v>
      </c>
      <c r="E91" s="1"/>
      <c r="F91" s="1">
        <v>3146.93</v>
      </c>
      <c r="G91" s="1">
        <v>136.53749999999999</v>
      </c>
      <c r="H91">
        <f t="shared" si="3"/>
        <v>3010.3924999999999</v>
      </c>
    </row>
    <row r="92" spans="2:8" x14ac:dyDescent="0.25">
      <c r="B92" s="1">
        <v>477.64</v>
      </c>
      <c r="C92" s="1">
        <v>210.53460000000001</v>
      </c>
      <c r="D92" s="1">
        <f t="shared" si="2"/>
        <v>267.10539999999997</v>
      </c>
      <c r="E92" s="1"/>
      <c r="F92" s="1">
        <v>1539.11</v>
      </c>
      <c r="G92" s="1">
        <v>149.49170000000001</v>
      </c>
      <c r="H92">
        <f t="shared" si="3"/>
        <v>1389.6182999999999</v>
      </c>
    </row>
    <row r="93" spans="2:8" x14ac:dyDescent="0.25">
      <c r="B93" s="1">
        <v>586.89</v>
      </c>
      <c r="C93" s="1">
        <v>147.34800000000001</v>
      </c>
      <c r="D93" s="1">
        <f t="shared" si="2"/>
        <v>439.54199999999997</v>
      </c>
      <c r="E93" s="1"/>
      <c r="F93" s="1">
        <v>1967.57</v>
      </c>
      <c r="G93" s="1">
        <v>237.71940000000001</v>
      </c>
      <c r="H93">
        <f t="shared" si="3"/>
        <v>1729.8506</v>
      </c>
    </row>
    <row r="94" spans="2:8" x14ac:dyDescent="0.25">
      <c r="B94" s="1">
        <v>359.06</v>
      </c>
      <c r="C94" s="1">
        <v>79.467200000000005</v>
      </c>
      <c r="D94" s="1">
        <f t="shared" si="2"/>
        <v>279.59280000000001</v>
      </c>
      <c r="E94" s="1"/>
      <c r="F94" s="1">
        <v>1431.72</v>
      </c>
      <c r="G94" s="1">
        <v>317.6139</v>
      </c>
      <c r="H94">
        <f t="shared" si="3"/>
        <v>1114.1061</v>
      </c>
    </row>
    <row r="95" spans="2:8" x14ac:dyDescent="0.25">
      <c r="B95" s="1">
        <v>239.43</v>
      </c>
      <c r="C95" s="1">
        <v>105.27800000000001</v>
      </c>
      <c r="D95" s="1">
        <f t="shared" si="2"/>
        <v>134.15199999999999</v>
      </c>
      <c r="E95" s="1"/>
      <c r="F95" s="1">
        <v>2974.1149999999998</v>
      </c>
      <c r="G95" s="1">
        <v>361.89170000000001</v>
      </c>
      <c r="H95">
        <f t="shared" si="3"/>
        <v>2612.2232999999997</v>
      </c>
    </row>
    <row r="96" spans="2:8" x14ac:dyDescent="0.25">
      <c r="B96" s="1">
        <v>970.1</v>
      </c>
      <c r="C96" s="6">
        <v>301.22300000000001</v>
      </c>
      <c r="D96" s="1">
        <f t="shared" si="2"/>
        <v>668.87699999999995</v>
      </c>
      <c r="E96" s="1"/>
      <c r="F96" s="1">
        <v>1213.0450000000001</v>
      </c>
      <c r="G96" s="1">
        <v>139.15280000000001</v>
      </c>
      <c r="H96">
        <f t="shared" si="3"/>
        <v>1073.8922</v>
      </c>
    </row>
    <row r="97" spans="2:8" x14ac:dyDescent="0.25">
      <c r="B97" s="1">
        <v>960.61</v>
      </c>
      <c r="C97" s="1">
        <v>157.982</v>
      </c>
      <c r="D97" s="1">
        <f t="shared" si="2"/>
        <v>802.62800000000004</v>
      </c>
      <c r="E97" s="1"/>
      <c r="F97" s="1">
        <v>959.31</v>
      </c>
      <c r="G97" s="1">
        <v>182.7278</v>
      </c>
      <c r="H97">
        <f t="shared" si="3"/>
        <v>776.58219999999994</v>
      </c>
    </row>
    <row r="98" spans="2:8" x14ac:dyDescent="0.25">
      <c r="B98" s="1">
        <v>375.995</v>
      </c>
      <c r="C98" s="1">
        <v>102.26600000000001</v>
      </c>
      <c r="D98" s="1">
        <f t="shared" si="2"/>
        <v>273.72899999999998</v>
      </c>
      <c r="E98" s="1"/>
      <c r="F98" s="1">
        <v>1188.9100000000001</v>
      </c>
      <c r="G98" s="1">
        <v>280.40280000000001</v>
      </c>
      <c r="H98">
        <f t="shared" si="3"/>
        <v>908.50720000000001</v>
      </c>
    </row>
    <row r="99" spans="2:8" x14ac:dyDescent="0.25">
      <c r="B99" s="1">
        <v>1060.855</v>
      </c>
      <c r="C99" s="1">
        <v>310.23</v>
      </c>
      <c r="D99" s="1">
        <f t="shared" si="2"/>
        <v>750.625</v>
      </c>
      <c r="E99" s="1"/>
      <c r="F99" s="1">
        <v>1000.55</v>
      </c>
      <c r="G99" s="1">
        <v>167.87219999999999</v>
      </c>
      <c r="H99">
        <f t="shared" si="3"/>
        <v>832.67779999999993</v>
      </c>
    </row>
    <row r="100" spans="2:8" x14ac:dyDescent="0.25">
      <c r="B100" s="1">
        <v>1840.7349999999999</v>
      </c>
      <c r="C100" s="1">
        <v>345.29300000000001</v>
      </c>
      <c r="D100" s="1">
        <f t="shared" si="2"/>
        <v>1495.442</v>
      </c>
      <c r="E100" s="1"/>
      <c r="F100" s="1">
        <v>862.51</v>
      </c>
      <c r="G100" s="1">
        <v>36.922220000000003</v>
      </c>
      <c r="H100">
        <f t="shared" si="3"/>
        <v>825.58777999999995</v>
      </c>
    </row>
    <row r="101" spans="2:8" x14ac:dyDescent="0.25">
      <c r="B101" s="1">
        <v>1609.885</v>
      </c>
      <c r="C101" s="1">
        <v>150.26740000000001</v>
      </c>
      <c r="D101" s="1">
        <f t="shared" si="2"/>
        <v>1459.6176</v>
      </c>
      <c r="E101" s="1"/>
      <c r="F101" s="1">
        <v>770.14</v>
      </c>
      <c r="G101" s="1">
        <v>77.286109999999994</v>
      </c>
      <c r="H101">
        <f t="shared" si="3"/>
        <v>692.85388999999998</v>
      </c>
    </row>
    <row r="102" spans="2:8" x14ac:dyDescent="0.25">
      <c r="B102" s="1">
        <v>583.65499999999997</v>
      </c>
      <c r="C102" s="1">
        <v>250.321</v>
      </c>
      <c r="D102" s="1">
        <f t="shared" si="2"/>
        <v>333.33399999999995</v>
      </c>
      <c r="E102" s="1"/>
      <c r="F102" s="1">
        <v>1474.27</v>
      </c>
      <c r="G102" s="1">
        <v>218.9</v>
      </c>
      <c r="H102">
        <f t="shared" si="3"/>
        <v>1255.3699999999999</v>
      </c>
    </row>
    <row r="103" spans="2:8" x14ac:dyDescent="0.25">
      <c r="B103" s="1">
        <v>451.19499999999999</v>
      </c>
      <c r="C103" s="1">
        <v>124.21299999999999</v>
      </c>
      <c r="D103" s="1">
        <f t="shared" si="2"/>
        <v>326.98199999999997</v>
      </c>
      <c r="E103" s="1"/>
      <c r="F103" s="1">
        <v>2950.55</v>
      </c>
      <c r="G103" s="1">
        <v>171.11670000000001</v>
      </c>
      <c r="H103">
        <f t="shared" si="3"/>
        <v>2779.4333000000001</v>
      </c>
    </row>
    <row r="104" spans="2:8" x14ac:dyDescent="0.25">
      <c r="B104" s="1">
        <v>517.46500000000003</v>
      </c>
      <c r="C104" s="1">
        <v>89.623099999999994</v>
      </c>
      <c r="D104" s="1">
        <f t="shared" si="2"/>
        <v>427.84190000000001</v>
      </c>
      <c r="E104" s="1"/>
      <c r="F104" s="1">
        <v>1308.7950000000001</v>
      </c>
      <c r="G104" s="1">
        <v>160.2139</v>
      </c>
      <c r="H104">
        <f t="shared" si="3"/>
        <v>1148.5811000000001</v>
      </c>
    </row>
    <row r="105" spans="2:8" x14ac:dyDescent="0.25">
      <c r="B105" s="1">
        <v>900.52499999999998</v>
      </c>
      <c r="C105" s="1">
        <v>206.72300000000001</v>
      </c>
      <c r="D105" s="1">
        <f t="shared" si="2"/>
        <v>693.80199999999991</v>
      </c>
      <c r="E105" s="1"/>
      <c r="F105" s="1">
        <v>3487.335</v>
      </c>
      <c r="G105" s="1">
        <v>152.3389</v>
      </c>
      <c r="H105">
        <f t="shared" si="3"/>
        <v>3334.9960999999998</v>
      </c>
    </row>
    <row r="106" spans="2:8" x14ac:dyDescent="0.25">
      <c r="B106" s="1">
        <v>539.48500000000001</v>
      </c>
      <c r="C106" s="1">
        <v>98.138999999999996</v>
      </c>
      <c r="D106" s="1">
        <f t="shared" si="2"/>
        <v>441.346</v>
      </c>
      <c r="E106" s="1"/>
      <c r="F106" s="1">
        <v>1344.5250000000001</v>
      </c>
      <c r="G106" s="1">
        <v>170.27500000000001</v>
      </c>
      <c r="H106">
        <f t="shared" si="3"/>
        <v>1174.25</v>
      </c>
    </row>
    <row r="107" spans="2:8" x14ac:dyDescent="0.25">
      <c r="B107" s="1">
        <v>501.80500000000001</v>
      </c>
      <c r="C107" s="1">
        <v>18.328099999999999</v>
      </c>
      <c r="D107" s="1">
        <f t="shared" si="2"/>
        <v>483.4769</v>
      </c>
      <c r="E107" s="1"/>
      <c r="F107" s="1">
        <v>2628.835</v>
      </c>
      <c r="G107" s="1">
        <v>137.9083</v>
      </c>
      <c r="H107">
        <f t="shared" si="3"/>
        <v>2490.9267</v>
      </c>
    </row>
    <row r="108" spans="2:8" x14ac:dyDescent="0.25">
      <c r="B108" s="1">
        <v>636.69500000000005</v>
      </c>
      <c r="C108" s="1">
        <v>145.78800000000001</v>
      </c>
      <c r="D108" s="1">
        <f t="shared" si="2"/>
        <v>490.90700000000004</v>
      </c>
      <c r="E108" s="1"/>
      <c r="F108" s="1">
        <v>754.28499999999997</v>
      </c>
      <c r="G108" s="1">
        <v>193.65</v>
      </c>
      <c r="H108">
        <f t="shared" si="3"/>
        <v>560.63499999999999</v>
      </c>
    </row>
    <row r="109" spans="2:8" x14ac:dyDescent="0.25">
      <c r="B109" s="1">
        <v>840.35500000000002</v>
      </c>
      <c r="C109" s="1">
        <v>315.22000000000003</v>
      </c>
      <c r="D109" s="1">
        <f t="shared" si="2"/>
        <v>525.13499999999999</v>
      </c>
      <c r="E109" s="1"/>
      <c r="F109" s="1">
        <v>2101.645</v>
      </c>
      <c r="G109" s="1">
        <v>150.6782</v>
      </c>
      <c r="H109">
        <f t="shared" si="3"/>
        <v>1950.9667999999999</v>
      </c>
    </row>
    <row r="110" spans="2:8" x14ac:dyDescent="0.25">
      <c r="B110" s="1">
        <v>548.68499999999995</v>
      </c>
      <c r="C110" s="1">
        <v>210.34</v>
      </c>
      <c r="D110" s="1">
        <f t="shared" si="2"/>
        <v>338.34499999999991</v>
      </c>
      <c r="E110" s="1"/>
      <c r="F110" s="1">
        <v>737.41499999999996</v>
      </c>
      <c r="G110" s="1">
        <v>238.12299999999999</v>
      </c>
      <c r="H110">
        <f t="shared" si="3"/>
        <v>499.29199999999997</v>
      </c>
    </row>
    <row r="111" spans="2:8" x14ac:dyDescent="0.25">
      <c r="B111" s="1"/>
      <c r="C111" s="1"/>
      <c r="D111" s="1"/>
      <c r="E111" s="1"/>
      <c r="F111" s="1">
        <v>1443.25</v>
      </c>
      <c r="G111" s="1">
        <v>123.84520000000001</v>
      </c>
      <c r="H111">
        <f t="shared" si="3"/>
        <v>1319.4048</v>
      </c>
    </row>
    <row r="112" spans="2:8" x14ac:dyDescent="0.25">
      <c r="B112" s="1"/>
      <c r="C112" s="1"/>
      <c r="D112" s="1"/>
      <c r="E112" s="1"/>
      <c r="F112" s="1">
        <v>1111.3900000000001</v>
      </c>
      <c r="G112" s="1">
        <v>98.138900000000007</v>
      </c>
      <c r="H112">
        <f t="shared" si="3"/>
        <v>1013.2511000000001</v>
      </c>
    </row>
    <row r="113" spans="2:8" x14ac:dyDescent="0.25">
      <c r="B113" s="1"/>
      <c r="C113" s="1"/>
      <c r="D113" s="1"/>
      <c r="E113" s="1"/>
      <c r="F113" s="1">
        <v>1345.04</v>
      </c>
      <c r="G113" s="1">
        <v>145.2842</v>
      </c>
      <c r="H113">
        <f t="shared" si="3"/>
        <v>1199.7557999999999</v>
      </c>
    </row>
    <row r="114" spans="2:8" x14ac:dyDescent="0.25">
      <c r="B114" s="1"/>
      <c r="C114" s="1"/>
      <c r="D114" s="1"/>
      <c r="E114" s="1"/>
      <c r="F114" s="1">
        <v>3036.21</v>
      </c>
      <c r="G114" s="1">
        <v>201.38919999999999</v>
      </c>
      <c r="H114">
        <f t="shared" si="3"/>
        <v>2834.8208</v>
      </c>
    </row>
    <row r="115" spans="2:8" x14ac:dyDescent="0.25">
      <c r="B115" s="1"/>
      <c r="C115" s="1"/>
      <c r="D115" s="1"/>
      <c r="E115" s="1"/>
      <c r="F115" s="1">
        <v>1885.11</v>
      </c>
      <c r="G115" s="1">
        <v>103.283</v>
      </c>
      <c r="H115">
        <f t="shared" si="3"/>
        <v>1781.827</v>
      </c>
    </row>
    <row r="116" spans="2:8" x14ac:dyDescent="0.25">
      <c r="B116" s="1"/>
      <c r="C116" s="1"/>
      <c r="D116" s="1"/>
      <c r="E116" s="1"/>
      <c r="F116" s="1">
        <v>1177.5</v>
      </c>
      <c r="G116" s="1">
        <v>183.39099999999999</v>
      </c>
      <c r="H116">
        <f t="shared" si="3"/>
        <v>994.10900000000004</v>
      </c>
    </row>
    <row r="117" spans="2:8" x14ac:dyDescent="0.25">
      <c r="B117" s="1"/>
      <c r="C117" s="1"/>
      <c r="D117" s="1"/>
      <c r="E117" s="1"/>
      <c r="F117" s="1">
        <v>649.11</v>
      </c>
      <c r="G117" s="1">
        <v>25.783999999999999</v>
      </c>
      <c r="H117">
        <f t="shared" si="3"/>
        <v>623.32600000000002</v>
      </c>
    </row>
    <row r="118" spans="2:8" x14ac:dyDescent="0.25">
      <c r="B118" s="1"/>
      <c r="C118" s="1"/>
      <c r="D118" s="1"/>
      <c r="E118" s="1"/>
      <c r="F118" s="1">
        <v>2150.7750000000001</v>
      </c>
      <c r="G118" s="1">
        <v>390.15339999999998</v>
      </c>
      <c r="H118">
        <f t="shared" si="3"/>
        <v>1760.6216000000002</v>
      </c>
    </row>
    <row r="119" spans="2:8" x14ac:dyDescent="0.25">
      <c r="B119" s="1"/>
      <c r="C119" s="1"/>
      <c r="D119" s="1"/>
      <c r="E119" s="1"/>
      <c r="F119" s="1">
        <v>824.96500000000003</v>
      </c>
      <c r="G119" s="1">
        <v>213.04499999999999</v>
      </c>
      <c r="H119">
        <f t="shared" si="3"/>
        <v>611.92000000000007</v>
      </c>
    </row>
    <row r="120" spans="2:8" x14ac:dyDescent="0.25">
      <c r="B120" s="1"/>
      <c r="C120" s="1"/>
      <c r="D120" s="1"/>
      <c r="E120" s="1"/>
      <c r="F120" s="1">
        <v>630.81500000000005</v>
      </c>
      <c r="G120" s="1">
        <v>195.23</v>
      </c>
      <c r="H120">
        <f t="shared" si="3"/>
        <v>435.58500000000004</v>
      </c>
    </row>
    <row r="121" spans="2:8" x14ac:dyDescent="0.25">
      <c r="B121" s="1"/>
      <c r="C121" s="1"/>
      <c r="D121" s="1"/>
      <c r="E121" s="1"/>
      <c r="F121" s="1">
        <v>1885.165</v>
      </c>
      <c r="G121" s="1">
        <v>178.22300000000001</v>
      </c>
      <c r="H121">
        <f t="shared" si="3"/>
        <v>1706.942</v>
      </c>
    </row>
    <row r="122" spans="2:8" x14ac:dyDescent="0.25">
      <c r="B122" s="1"/>
      <c r="C122" s="1"/>
      <c r="D122" s="1"/>
      <c r="E122" s="1"/>
      <c r="F122" s="1">
        <v>786.43499999999995</v>
      </c>
      <c r="G122" s="1">
        <v>87.456100000000006</v>
      </c>
      <c r="H122">
        <f t="shared" si="3"/>
        <v>698.97889999999995</v>
      </c>
    </row>
    <row r="123" spans="2:8" x14ac:dyDescent="0.25">
      <c r="B123" s="1"/>
      <c r="C123" s="1"/>
      <c r="D123" s="1"/>
      <c r="E123" s="1"/>
      <c r="F123" s="1">
        <v>2180.7249999999999</v>
      </c>
      <c r="G123" s="1">
        <v>207.49299999999999</v>
      </c>
      <c r="H123">
        <f t="shared" si="3"/>
        <v>1973.232</v>
      </c>
    </row>
    <row r="124" spans="2:8" x14ac:dyDescent="0.25">
      <c r="B124" s="1"/>
      <c r="C124" s="1"/>
      <c r="D124" s="1"/>
      <c r="E124" s="1"/>
      <c r="F124" s="1">
        <v>1410.825</v>
      </c>
      <c r="G124" s="1">
        <v>154.89099999999999</v>
      </c>
      <c r="H124">
        <f t="shared" si="3"/>
        <v>1255.934</v>
      </c>
    </row>
    <row r="125" spans="2:8" x14ac:dyDescent="0.25">
      <c r="B125" s="1"/>
      <c r="C125" s="1"/>
      <c r="D125" s="1"/>
      <c r="E125" s="1"/>
      <c r="F125" s="1">
        <v>1603.91</v>
      </c>
      <c r="G125" s="1">
        <v>106.35599999999999</v>
      </c>
      <c r="H125">
        <f t="shared" si="3"/>
        <v>1497.5540000000001</v>
      </c>
    </row>
    <row r="126" spans="2:8" x14ac:dyDescent="0.25">
      <c r="B126" s="1"/>
      <c r="C126" s="1"/>
      <c r="D126" s="1"/>
      <c r="E126" s="1"/>
      <c r="F126" s="1">
        <v>422.2</v>
      </c>
      <c r="G126" s="1">
        <v>73.805599999999998</v>
      </c>
      <c r="H126">
        <f t="shared" si="3"/>
        <v>348.39440000000002</v>
      </c>
    </row>
    <row r="127" spans="2:8" x14ac:dyDescent="0.25">
      <c r="B127" s="1"/>
      <c r="C127" s="1"/>
      <c r="D127" s="1"/>
      <c r="E127" s="1"/>
      <c r="F127" s="1">
        <v>1005.37</v>
      </c>
      <c r="G127" s="1">
        <v>123.801</v>
      </c>
      <c r="H127">
        <f t="shared" si="3"/>
        <v>881.56899999999996</v>
      </c>
    </row>
    <row r="128" spans="2:8" x14ac:dyDescent="0.25">
      <c r="B128" s="1"/>
      <c r="C128" s="1"/>
      <c r="D128" s="1"/>
      <c r="E128" s="1"/>
      <c r="F128" s="1">
        <v>1598.08</v>
      </c>
      <c r="G128" s="1">
        <v>278.33999999999997</v>
      </c>
      <c r="H128">
        <f t="shared" si="3"/>
        <v>1319.74</v>
      </c>
    </row>
    <row r="129" spans="2:8" x14ac:dyDescent="0.25">
      <c r="B129" s="1"/>
      <c r="C129" s="1"/>
      <c r="D129" s="1"/>
      <c r="E129" s="1"/>
      <c r="F129" s="1">
        <v>874.02499999999998</v>
      </c>
      <c r="G129" s="1">
        <v>150.679</v>
      </c>
      <c r="H129">
        <f t="shared" si="3"/>
        <v>723.346</v>
      </c>
    </row>
    <row r="130" spans="2:8" x14ac:dyDescent="0.25">
      <c r="B130" s="1"/>
      <c r="C130" s="1"/>
      <c r="D130" s="1"/>
      <c r="E130" s="1"/>
      <c r="F130" s="1">
        <v>2459.1350000000002</v>
      </c>
      <c r="G130" s="1">
        <v>245.34100000000001</v>
      </c>
      <c r="H130">
        <f t="shared" si="3"/>
        <v>2213.7940000000003</v>
      </c>
    </row>
    <row r="131" spans="2:8" x14ac:dyDescent="0.25">
      <c r="B131" s="1"/>
      <c r="C131" s="1"/>
      <c r="D131" s="1"/>
      <c r="E131" s="1"/>
      <c r="F131" s="1">
        <v>968.19500000000005</v>
      </c>
      <c r="G131" s="1">
        <v>178.49</v>
      </c>
      <c r="H131">
        <f t="shared" si="3"/>
        <v>789.70500000000004</v>
      </c>
    </row>
    <row r="132" spans="2:8" x14ac:dyDescent="0.25">
      <c r="B132" s="1"/>
      <c r="C132" s="1"/>
      <c r="D132" s="1"/>
      <c r="E132" s="1"/>
      <c r="F132" s="1">
        <v>1205.95</v>
      </c>
      <c r="G132" s="1">
        <v>103.65819999999999</v>
      </c>
      <c r="H132">
        <f t="shared" si="3"/>
        <v>1102.2918</v>
      </c>
    </row>
    <row r="133" spans="2:8" x14ac:dyDescent="0.25">
      <c r="B133" s="1"/>
      <c r="C133" s="1"/>
      <c r="D133" s="1"/>
      <c r="E133" s="1"/>
      <c r="F133" s="1">
        <v>317.43</v>
      </c>
      <c r="G133" s="1">
        <v>71.45</v>
      </c>
      <c r="H133">
        <f t="shared" si="3"/>
        <v>245.98000000000002</v>
      </c>
    </row>
    <row r="134" spans="2:8" x14ac:dyDescent="0.25">
      <c r="B134" s="1"/>
      <c r="C134" s="1"/>
      <c r="D134" s="1"/>
      <c r="E134" s="1"/>
      <c r="F134" s="1">
        <v>2565.75</v>
      </c>
      <c r="G134" s="1">
        <v>387.10300000000001</v>
      </c>
      <c r="H134">
        <f t="shared" ref="H134:H149" si="4">F134-G134</f>
        <v>2178.6469999999999</v>
      </c>
    </row>
    <row r="135" spans="2:8" x14ac:dyDescent="0.25">
      <c r="B135" s="1"/>
      <c r="C135" s="1"/>
      <c r="D135" s="1"/>
      <c r="E135" s="1"/>
      <c r="F135" s="1">
        <v>1702.39</v>
      </c>
      <c r="G135" s="1">
        <v>289.38200000000001</v>
      </c>
      <c r="H135">
        <f t="shared" si="4"/>
        <v>1413.008</v>
      </c>
    </row>
    <row r="136" spans="2:8" x14ac:dyDescent="0.25">
      <c r="B136" s="1"/>
      <c r="C136" s="1"/>
      <c r="D136" s="1"/>
      <c r="E136" s="1"/>
      <c r="F136" s="1">
        <v>670.63</v>
      </c>
      <c r="G136" s="1">
        <v>178.32339999999999</v>
      </c>
      <c r="H136">
        <f t="shared" si="4"/>
        <v>492.3066</v>
      </c>
    </row>
    <row r="137" spans="2:8" x14ac:dyDescent="0.25">
      <c r="B137" s="1"/>
      <c r="C137" s="1"/>
      <c r="D137" s="1"/>
      <c r="E137" s="1"/>
      <c r="F137" s="1">
        <v>1270.79</v>
      </c>
      <c r="G137" s="1">
        <v>631.03300000000002</v>
      </c>
      <c r="H137">
        <f t="shared" si="4"/>
        <v>639.75699999999995</v>
      </c>
    </row>
    <row r="138" spans="2:8" x14ac:dyDescent="0.25">
      <c r="B138" s="1"/>
      <c r="C138" s="1"/>
      <c r="D138" s="1"/>
      <c r="E138" s="1"/>
      <c r="F138" s="1">
        <v>870.61</v>
      </c>
      <c r="G138" s="1">
        <v>107.4623</v>
      </c>
      <c r="H138">
        <f t="shared" si="4"/>
        <v>763.14769999999999</v>
      </c>
    </row>
    <row r="139" spans="2:8" x14ac:dyDescent="0.25">
      <c r="B139" s="1"/>
      <c r="C139" s="1"/>
      <c r="D139" s="1"/>
      <c r="E139" s="1"/>
      <c r="F139" s="1">
        <v>563.92999999999995</v>
      </c>
      <c r="G139" s="1">
        <v>45.627299999999998</v>
      </c>
      <c r="H139">
        <f t="shared" si="4"/>
        <v>518.30269999999996</v>
      </c>
    </row>
    <row r="140" spans="2:8" x14ac:dyDescent="0.25">
      <c r="B140" s="1"/>
      <c r="C140" s="1"/>
      <c r="D140" s="1"/>
      <c r="E140" s="1"/>
      <c r="F140" s="1">
        <v>454.53</v>
      </c>
      <c r="G140" s="1">
        <v>67.892300000000006</v>
      </c>
      <c r="H140">
        <f t="shared" si="4"/>
        <v>386.6377</v>
      </c>
    </row>
    <row r="141" spans="2:8" x14ac:dyDescent="0.25">
      <c r="B141" s="1"/>
      <c r="C141" s="1"/>
      <c r="D141" s="1"/>
      <c r="E141" s="1"/>
      <c r="F141" s="1">
        <v>724.48</v>
      </c>
      <c r="G141" s="1">
        <v>154.29</v>
      </c>
      <c r="H141">
        <f t="shared" si="4"/>
        <v>570.19000000000005</v>
      </c>
    </row>
    <row r="142" spans="2:8" x14ac:dyDescent="0.25">
      <c r="B142" s="1"/>
      <c r="C142" s="1"/>
      <c r="D142" s="1"/>
      <c r="E142" s="1"/>
      <c r="F142" s="1">
        <v>779.95</v>
      </c>
      <c r="G142" s="1">
        <v>389.19299999999998</v>
      </c>
      <c r="H142">
        <f t="shared" si="4"/>
        <v>390.75700000000006</v>
      </c>
    </row>
    <row r="143" spans="2:8" x14ac:dyDescent="0.25">
      <c r="B143" s="1"/>
      <c r="C143" s="1"/>
      <c r="D143" s="1"/>
      <c r="E143" s="1"/>
      <c r="F143" s="1">
        <v>738.2</v>
      </c>
      <c r="G143" s="1">
        <v>278.81</v>
      </c>
      <c r="H143">
        <f t="shared" si="4"/>
        <v>459.39000000000004</v>
      </c>
    </row>
    <row r="144" spans="2:8" x14ac:dyDescent="0.25">
      <c r="B144" s="1"/>
      <c r="C144" s="1"/>
      <c r="D144" s="1"/>
      <c r="E144" s="1"/>
      <c r="F144" s="1">
        <v>1050.415</v>
      </c>
      <c r="G144" s="1">
        <v>298.35000000000002</v>
      </c>
      <c r="H144">
        <f t="shared" si="4"/>
        <v>752.06499999999994</v>
      </c>
    </row>
    <row r="145" spans="1:8" x14ac:dyDescent="0.25">
      <c r="E145" s="1"/>
      <c r="F145" s="1">
        <v>682.47500000000002</v>
      </c>
      <c r="G145" s="1">
        <v>299.07229999999998</v>
      </c>
      <c r="H145">
        <f t="shared" si="4"/>
        <v>383.40270000000004</v>
      </c>
    </row>
    <row r="146" spans="1:8" x14ac:dyDescent="0.25">
      <c r="E146" s="1"/>
      <c r="F146" s="1">
        <v>521.13499999999999</v>
      </c>
      <c r="G146" s="1">
        <v>104.47799999999999</v>
      </c>
      <c r="H146">
        <f t="shared" si="4"/>
        <v>416.65699999999998</v>
      </c>
    </row>
    <row r="147" spans="1:8" x14ac:dyDescent="0.25">
      <c r="E147" s="1"/>
      <c r="F147" s="1">
        <v>1280.365</v>
      </c>
      <c r="G147" s="1">
        <v>279.30340000000001</v>
      </c>
      <c r="H147">
        <f t="shared" si="4"/>
        <v>1001.0616</v>
      </c>
    </row>
    <row r="148" spans="1:8" x14ac:dyDescent="0.25">
      <c r="E148" s="1"/>
      <c r="F148" s="1">
        <v>1614.875</v>
      </c>
      <c r="G148" s="1">
        <v>345.58920000000001</v>
      </c>
      <c r="H148">
        <f t="shared" si="4"/>
        <v>1269.2858000000001</v>
      </c>
    </row>
    <row r="149" spans="1:8" x14ac:dyDescent="0.25">
      <c r="B149" s="1"/>
      <c r="C149" s="1"/>
      <c r="D149" s="1"/>
      <c r="E149" s="1"/>
      <c r="F149" s="1">
        <v>1232.4949999999999</v>
      </c>
      <c r="G149" s="1">
        <v>298.48200000000003</v>
      </c>
      <c r="H149">
        <f t="shared" si="4"/>
        <v>934.01299999999992</v>
      </c>
    </row>
    <row r="150" spans="1:8" x14ac:dyDescent="0.25">
      <c r="B150" s="1"/>
      <c r="C150" s="1"/>
      <c r="D150" s="1"/>
      <c r="E150" s="1"/>
      <c r="F150" s="1"/>
      <c r="G150" s="1"/>
    </row>
    <row r="151" spans="1:8" x14ac:dyDescent="0.25">
      <c r="A151" s="8" t="s">
        <v>28</v>
      </c>
      <c r="B151" s="8">
        <f>AVERAGE(B5:B150)</f>
        <v>1108.9802830188676</v>
      </c>
      <c r="C151" s="8">
        <f t="shared" ref="C151" si="5">AVERAGE(C5:C150)</f>
        <v>139.94316679245287</v>
      </c>
      <c r="D151" s="8">
        <f>AVERAGE(D5:D150)</f>
        <v>969.03711622641561</v>
      </c>
      <c r="E151" s="4"/>
      <c r="F151" s="8">
        <f>AVERAGE(F5:F150)</f>
        <v>1385.1421034482762</v>
      </c>
      <c r="G151" s="8">
        <f t="shared" ref="G151" si="6">AVERAGE(G5:G150)</f>
        <v>164.14619379310346</v>
      </c>
      <c r="H151" s="8">
        <f>AVERAGE(H5:H150)</f>
        <v>1220.9959096551729</v>
      </c>
    </row>
    <row r="152" spans="1:8" x14ac:dyDescent="0.25">
      <c r="A152" s="8" t="s">
        <v>37</v>
      </c>
      <c r="B152" s="8">
        <f>STDEV(B5:B110)/SQRT(COUNT(B14:B110))</f>
        <v>78.152745958434267</v>
      </c>
      <c r="C152" s="8">
        <f t="shared" ref="C152:D152" si="7">STDEV(C5:C110)/SQRT(COUNT(C14:C110))</f>
        <v>6.9844413877643392</v>
      </c>
      <c r="D152" s="8">
        <f t="shared" si="7"/>
        <v>76.575315744002438</v>
      </c>
      <c r="E152" s="4"/>
      <c r="F152" s="8">
        <f>STDEV(F5:F149)/SQRT(COUNT(F14:F149))</f>
        <v>60.301890502590723</v>
      </c>
      <c r="G152" s="8">
        <f t="shared" ref="G152" si="8">STDEV(G5:G149)/SQRT(COUNT(G14:G149))</f>
        <v>8.6207499993199193</v>
      </c>
      <c r="H152" s="8">
        <f>STDEV(H5:H149)/SQRT(COUNT(H14:H149))</f>
        <v>59.687927262425234</v>
      </c>
    </row>
    <row r="153" spans="1:8" x14ac:dyDescent="0.25">
      <c r="A153" s="8" t="s">
        <v>78</v>
      </c>
      <c r="B153" s="8">
        <f>COUNT(B5:B110)</f>
        <v>106</v>
      </c>
      <c r="C153" s="8">
        <f t="shared" ref="C153:D153" si="9">COUNT(C5:C110)</f>
        <v>106</v>
      </c>
      <c r="D153" s="8">
        <f t="shared" si="9"/>
        <v>106</v>
      </c>
      <c r="E153" s="4"/>
      <c r="F153" s="8">
        <f>COUNT(F5:F149)</f>
        <v>145</v>
      </c>
      <c r="G153" s="8">
        <f t="shared" ref="G153:H153" si="10">COUNT(G5:G149)</f>
        <v>145</v>
      </c>
      <c r="H153" s="8">
        <f t="shared" si="10"/>
        <v>145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3"/>
  <sheetViews>
    <sheetView topLeftCell="A79" workbookViewId="0">
      <selection activeCell="O129" sqref="O129"/>
    </sheetView>
  </sheetViews>
  <sheetFormatPr defaultRowHeight="15" x14ac:dyDescent="0.25"/>
  <cols>
    <col min="3" max="3" width="12.7109375" bestFit="1" customWidth="1"/>
    <col min="4" max="4" width="9.140625" customWidth="1"/>
    <col min="5" max="5" width="14.28515625" bestFit="1" customWidth="1"/>
    <col min="6" max="6" width="14.85546875" bestFit="1" customWidth="1"/>
  </cols>
  <sheetData>
    <row r="1" spans="3:6" x14ac:dyDescent="0.25">
      <c r="D1" s="13" t="s">
        <v>103</v>
      </c>
    </row>
    <row r="3" spans="3:6" x14ac:dyDescent="0.25">
      <c r="C3" s="7" t="s">
        <v>104</v>
      </c>
      <c r="D3" s="7" t="s">
        <v>105</v>
      </c>
      <c r="E3" s="7" t="s">
        <v>106</v>
      </c>
      <c r="F3" s="7" t="s">
        <v>107</v>
      </c>
    </row>
    <row r="4" spans="3:6" x14ac:dyDescent="0.25">
      <c r="C4" s="1">
        <v>13.803649999999999</v>
      </c>
      <c r="D4" s="1">
        <v>-20.067699999999999</v>
      </c>
      <c r="E4" s="1">
        <v>-38.459200000000003</v>
      </c>
      <c r="F4" s="1">
        <v>127.0891</v>
      </c>
    </row>
    <row r="5" spans="3:6" x14ac:dyDescent="0.25">
      <c r="C5" s="1">
        <v>52.429110000000001</v>
      </c>
      <c r="D5" s="1">
        <v>-11.349</v>
      </c>
      <c r="E5" s="1">
        <v>-39.643599999999999</v>
      </c>
      <c r="F5" s="1">
        <v>19.322749999999999</v>
      </c>
    </row>
    <row r="6" spans="3:6" x14ac:dyDescent="0.25">
      <c r="C6" s="1">
        <v>39.86103</v>
      </c>
      <c r="D6" s="1">
        <v>-14.441599999999999</v>
      </c>
      <c r="E6" s="1">
        <v>-48.642000000000003</v>
      </c>
      <c r="F6" s="1">
        <v>33.552309999999999</v>
      </c>
    </row>
    <row r="7" spans="3:6" x14ac:dyDescent="0.25">
      <c r="C7" s="1">
        <v>32.195160000000001</v>
      </c>
      <c r="D7" s="1">
        <v>-14.951599999999999</v>
      </c>
      <c r="E7" s="1">
        <v>25.450510000000001</v>
      </c>
      <c r="F7" s="1">
        <v>143.24340000000001</v>
      </c>
    </row>
    <row r="8" spans="3:6" x14ac:dyDescent="0.25">
      <c r="C8" s="1">
        <v>22.12753</v>
      </c>
      <c r="D8" s="1">
        <v>-45.302500000000002</v>
      </c>
      <c r="E8" s="1">
        <v>39.120759999999997</v>
      </c>
      <c r="F8" s="1">
        <v>150.29239999999999</v>
      </c>
    </row>
    <row r="9" spans="3:6" x14ac:dyDescent="0.25">
      <c r="C9" s="1">
        <v>-9.2762200000000004</v>
      </c>
      <c r="D9" s="1">
        <v>10.546469999999999</v>
      </c>
      <c r="E9" s="1">
        <v>29.020240000000001</v>
      </c>
      <c r="F9" s="1">
        <v>34.942369999999997</v>
      </c>
    </row>
    <row r="10" spans="3:6" x14ac:dyDescent="0.25">
      <c r="C10" s="1">
        <v>-8.8485099999999992</v>
      </c>
      <c r="D10" s="1">
        <v>-23.127400000000002</v>
      </c>
      <c r="E10" s="1">
        <v>12.783720000000001</v>
      </c>
      <c r="F10" s="1">
        <v>60.341740000000001</v>
      </c>
    </row>
    <row r="11" spans="3:6" x14ac:dyDescent="0.25">
      <c r="C11" s="1">
        <v>23.196809999999999</v>
      </c>
      <c r="D11" s="1">
        <v>-34.905900000000003</v>
      </c>
      <c r="E11" s="1">
        <v>174.25229999999999</v>
      </c>
      <c r="F11" s="1">
        <v>86.177040000000005</v>
      </c>
    </row>
    <row r="12" spans="3:6" x14ac:dyDescent="0.25">
      <c r="C12" s="1">
        <v>-49.069699999999997</v>
      </c>
      <c r="D12" s="1">
        <v>6.5819349999999996</v>
      </c>
      <c r="E12" s="1">
        <v>81.472239999999999</v>
      </c>
      <c r="F12" s="1">
        <v>155.8115</v>
      </c>
    </row>
    <row r="13" spans="3:6" x14ac:dyDescent="0.25">
      <c r="C13" s="1">
        <v>-6.2411300000000001</v>
      </c>
      <c r="D13" s="1">
        <v>-3.3376399999999999</v>
      </c>
      <c r="E13" s="1">
        <v>191.37710000000001</v>
      </c>
      <c r="F13" s="1">
        <v>100.7192</v>
      </c>
    </row>
    <row r="14" spans="3:6" x14ac:dyDescent="0.25">
      <c r="C14" s="1">
        <v>-8.7580299999999998</v>
      </c>
      <c r="D14" s="1">
        <v>7.7170110000000003</v>
      </c>
      <c r="E14" s="1">
        <v>-4.1848299999999998</v>
      </c>
      <c r="F14" s="1">
        <v>71.09205</v>
      </c>
    </row>
    <row r="15" spans="3:6" x14ac:dyDescent="0.25">
      <c r="C15" s="1">
        <v>-0.46705000000000002</v>
      </c>
      <c r="D15" s="1">
        <v>-9.9671400000000006</v>
      </c>
      <c r="E15" s="1">
        <v>104.6673</v>
      </c>
      <c r="F15" s="1">
        <v>150.72829999999999</v>
      </c>
    </row>
    <row r="16" spans="3:6" x14ac:dyDescent="0.25">
      <c r="C16" s="1">
        <v>-0.92766000000000004</v>
      </c>
      <c r="D16" s="1">
        <v>-18.537800000000001</v>
      </c>
      <c r="E16" s="1">
        <v>70.417590000000004</v>
      </c>
      <c r="F16" s="1">
        <v>85.930289999999999</v>
      </c>
    </row>
    <row r="17" spans="3:6" x14ac:dyDescent="0.25">
      <c r="C17" s="1">
        <v>-15.552</v>
      </c>
      <c r="D17" s="1">
        <v>30.920259999999999</v>
      </c>
      <c r="E17" s="1">
        <v>74.250519999999995</v>
      </c>
      <c r="F17" s="1">
        <v>134.0641</v>
      </c>
    </row>
    <row r="18" spans="3:6" x14ac:dyDescent="0.25">
      <c r="C18" s="1">
        <v>-68.513999999999996</v>
      </c>
      <c r="D18" s="1">
        <v>-7.5242599999999999</v>
      </c>
      <c r="E18" s="1">
        <v>31.561820000000001</v>
      </c>
      <c r="F18" s="1">
        <v>92.740740000000002</v>
      </c>
    </row>
    <row r="19" spans="3:6" x14ac:dyDescent="0.25">
      <c r="C19" s="1">
        <v>-63.940800000000003</v>
      </c>
      <c r="D19" s="1">
        <v>-60.658900000000003</v>
      </c>
      <c r="E19" s="1">
        <v>65.630529999999993</v>
      </c>
      <c r="F19" s="1">
        <v>121.33150000000001</v>
      </c>
    </row>
    <row r="20" spans="3:6" x14ac:dyDescent="0.25">
      <c r="C20" s="1">
        <v>-66.737399999999994</v>
      </c>
      <c r="D20" s="1">
        <v>16.633109999999999</v>
      </c>
      <c r="E20" s="1">
        <v>89.615170000000006</v>
      </c>
      <c r="F20" s="1">
        <v>99.781499999999994</v>
      </c>
    </row>
    <row r="21" spans="3:6" x14ac:dyDescent="0.25">
      <c r="C21" s="1">
        <v>-62.509599999999999</v>
      </c>
      <c r="D21" s="1">
        <v>49.15549</v>
      </c>
      <c r="E21" s="1">
        <v>15.901070000000001</v>
      </c>
      <c r="F21" s="1">
        <v>87.994810000000001</v>
      </c>
    </row>
    <row r="22" spans="3:6" x14ac:dyDescent="0.25">
      <c r="C22" s="1">
        <v>21.527090000000001</v>
      </c>
      <c r="D22" s="1">
        <v>11.303190000000001</v>
      </c>
      <c r="E22" s="1">
        <v>55.82611</v>
      </c>
      <c r="F22" s="1">
        <v>39.976179999999999</v>
      </c>
    </row>
    <row r="23" spans="3:6" x14ac:dyDescent="0.25">
      <c r="C23" s="1">
        <v>23.139230000000001</v>
      </c>
      <c r="D23" s="1">
        <v>18.78811</v>
      </c>
      <c r="E23" s="1">
        <v>60.991529999999997</v>
      </c>
      <c r="F23" s="1">
        <v>98.687550000000002</v>
      </c>
    </row>
    <row r="24" spans="3:6" x14ac:dyDescent="0.25">
      <c r="C24" s="1">
        <v>-20.585799999999999</v>
      </c>
      <c r="D24" s="1">
        <v>53.243400000000001</v>
      </c>
      <c r="E24" s="1">
        <v>204.4058</v>
      </c>
      <c r="F24" s="1">
        <v>73.946190000000001</v>
      </c>
    </row>
    <row r="25" spans="3:6" x14ac:dyDescent="0.25">
      <c r="C25" s="1">
        <v>-8.5606299999999997</v>
      </c>
      <c r="D25" s="1">
        <v>14.617940000000001</v>
      </c>
      <c r="E25" s="1">
        <v>84.795209999999997</v>
      </c>
      <c r="F25" s="1">
        <v>-6.9813900000000002</v>
      </c>
    </row>
    <row r="26" spans="3:6" x14ac:dyDescent="0.25">
      <c r="C26" s="1">
        <v>-13.0763</v>
      </c>
      <c r="D26" s="1">
        <v>30.558350000000001</v>
      </c>
      <c r="E26" s="1">
        <v>55.554679999999998</v>
      </c>
      <c r="F26" s="1">
        <v>-6.9978400000000001</v>
      </c>
    </row>
    <row r="27" spans="3:6" x14ac:dyDescent="0.25">
      <c r="C27" s="1">
        <v>9.3949479999999994</v>
      </c>
      <c r="D27" s="1">
        <v>76.570030000000003</v>
      </c>
      <c r="E27" s="1">
        <v>62.38158</v>
      </c>
      <c r="F27" s="1">
        <v>-6.8168899999999999</v>
      </c>
    </row>
    <row r="28" spans="3:6" x14ac:dyDescent="0.25">
      <c r="C28" s="1">
        <v>20.581199999999999</v>
      </c>
      <c r="D28" s="1">
        <v>65.597629999999995</v>
      </c>
      <c r="E28" s="1">
        <v>103.1785</v>
      </c>
      <c r="F28" s="1">
        <v>-25.455200000000001</v>
      </c>
    </row>
    <row r="29" spans="3:6" x14ac:dyDescent="0.25">
      <c r="C29" s="1">
        <v>-16.119599999999998</v>
      </c>
      <c r="D29" s="1">
        <v>66.864310000000003</v>
      </c>
      <c r="E29" s="1">
        <v>33.486510000000003</v>
      </c>
      <c r="F29" s="1">
        <v>17.159520000000001</v>
      </c>
    </row>
    <row r="30" spans="3:6" x14ac:dyDescent="0.25">
      <c r="C30" s="1">
        <v>15.30063</v>
      </c>
      <c r="D30" s="1">
        <v>-63.060699999999997</v>
      </c>
      <c r="E30" s="1">
        <v>31.923729999999999</v>
      </c>
      <c r="F30" s="1">
        <v>-13.6027</v>
      </c>
    </row>
    <row r="31" spans="3:6" x14ac:dyDescent="0.25">
      <c r="C31" s="1">
        <v>-26.351700000000001</v>
      </c>
      <c r="D31" s="1">
        <v>-18.134699999999999</v>
      </c>
      <c r="E31" s="1">
        <v>-10.896599999999999</v>
      </c>
      <c r="F31" s="1">
        <v>46.98404</v>
      </c>
    </row>
    <row r="32" spans="3:6" x14ac:dyDescent="0.25">
      <c r="C32" s="1">
        <v>6.9767440000000001</v>
      </c>
      <c r="D32" s="1">
        <v>3.5961940000000001</v>
      </c>
      <c r="E32" s="1">
        <v>18.286370000000002</v>
      </c>
      <c r="F32" s="1">
        <v>-7.2199200000000001</v>
      </c>
    </row>
    <row r="33" spans="3:6" x14ac:dyDescent="0.25">
      <c r="C33" s="1">
        <v>18.294599999999999</v>
      </c>
      <c r="D33" s="1">
        <v>58.540419999999997</v>
      </c>
      <c r="E33" s="1">
        <v>41.629440000000002</v>
      </c>
      <c r="F33" s="1">
        <v>1.071062</v>
      </c>
    </row>
    <row r="34" spans="3:6" x14ac:dyDescent="0.25">
      <c r="C34" s="1">
        <v>31.635850000000001</v>
      </c>
      <c r="D34" s="1">
        <v>32.672220000000003</v>
      </c>
      <c r="E34" s="1">
        <v>26.72541</v>
      </c>
      <c r="F34" s="1">
        <v>15.613189999999999</v>
      </c>
    </row>
    <row r="35" spans="3:6" x14ac:dyDescent="0.25">
      <c r="C35" s="1">
        <v>24.01933</v>
      </c>
      <c r="D35" s="1">
        <v>29.628900000000002</v>
      </c>
      <c r="E35" s="1">
        <v>20.688130000000001</v>
      </c>
      <c r="F35" s="1">
        <v>13.54044</v>
      </c>
    </row>
    <row r="36" spans="3:6" x14ac:dyDescent="0.25">
      <c r="C36" s="1">
        <v>-8.2233999999999998</v>
      </c>
      <c r="D36" s="1">
        <v>18.475549999999998</v>
      </c>
      <c r="E36" s="1">
        <v>-17.756399999999999</v>
      </c>
      <c r="F36" s="1">
        <v>-12.344200000000001</v>
      </c>
    </row>
    <row r="37" spans="3:6" x14ac:dyDescent="0.25">
      <c r="C37" s="1">
        <v>24.989899999999999</v>
      </c>
      <c r="D37" s="1">
        <v>38.857559999999999</v>
      </c>
      <c r="E37" s="1">
        <v>-11.998799999999999</v>
      </c>
      <c r="F37" s="1">
        <v>-6.6852900000000002</v>
      </c>
    </row>
    <row r="38" spans="3:6" x14ac:dyDescent="0.25">
      <c r="C38" s="1">
        <v>5.4633099999999999</v>
      </c>
      <c r="D38" s="1">
        <v>5.1507529999999999</v>
      </c>
      <c r="E38" s="1">
        <v>-10.4771</v>
      </c>
      <c r="F38" s="1">
        <v>-10.682700000000001</v>
      </c>
    </row>
    <row r="39" spans="3:6" x14ac:dyDescent="0.25">
      <c r="C39" s="1">
        <v>11.97766</v>
      </c>
      <c r="D39" s="1">
        <v>40.6342</v>
      </c>
      <c r="E39" s="1">
        <v>-17.632999999999999</v>
      </c>
      <c r="F39" s="1">
        <v>-10.255000000000001</v>
      </c>
    </row>
    <row r="40" spans="3:6" x14ac:dyDescent="0.25">
      <c r="C40" s="1">
        <v>14.560359999999999</v>
      </c>
      <c r="D40" s="1">
        <v>64.71754</v>
      </c>
      <c r="E40" s="1">
        <v>-44.5623</v>
      </c>
      <c r="F40" s="1">
        <v>-34.058700000000002</v>
      </c>
    </row>
    <row r="41" spans="3:6" x14ac:dyDescent="0.25">
      <c r="C41" s="1">
        <v>-4.2095099999999999</v>
      </c>
      <c r="D41" s="1">
        <v>84.704729999999998</v>
      </c>
      <c r="E41" s="1">
        <v>-52.030700000000003</v>
      </c>
      <c r="F41" s="1">
        <v>-36.986899999999999</v>
      </c>
    </row>
    <row r="42" spans="3:6" x14ac:dyDescent="0.25">
      <c r="C42" s="1">
        <v>47.518680000000003</v>
      </c>
      <c r="D42" s="1">
        <v>74.966120000000004</v>
      </c>
      <c r="E42" s="1">
        <v>-25.002800000000001</v>
      </c>
      <c r="F42" s="1">
        <v>-25.619700000000002</v>
      </c>
    </row>
    <row r="43" spans="3:6" x14ac:dyDescent="0.25">
      <c r="C43" s="1">
        <v>3.587968</v>
      </c>
      <c r="D43" s="1">
        <v>29.678249999999998</v>
      </c>
      <c r="E43" s="1">
        <v>2.600946</v>
      </c>
      <c r="F43" s="1">
        <v>-36.871699999999997</v>
      </c>
    </row>
    <row r="44" spans="3:6" x14ac:dyDescent="0.25">
      <c r="C44" s="1">
        <v>30.615919999999999</v>
      </c>
      <c r="D44" s="1">
        <v>29.661799999999999</v>
      </c>
      <c r="E44" s="1">
        <v>10.859030000000001</v>
      </c>
      <c r="F44" s="1">
        <v>-43.172199999999997</v>
      </c>
    </row>
    <row r="45" spans="3:6" x14ac:dyDescent="0.25">
      <c r="C45" s="1">
        <v>26.881689999999999</v>
      </c>
      <c r="D45" s="1">
        <v>76.380849999999995</v>
      </c>
      <c r="E45" s="1">
        <v>-0.96877999999999997</v>
      </c>
      <c r="F45" s="1">
        <v>-37.250100000000003</v>
      </c>
    </row>
    <row r="46" spans="3:6" x14ac:dyDescent="0.25">
      <c r="C46" s="1">
        <v>9.8720090000000003</v>
      </c>
      <c r="D46" s="1">
        <v>32.376109999999997</v>
      </c>
      <c r="E46" s="1">
        <v>-33.145699999999998</v>
      </c>
      <c r="F46" s="1">
        <v>-26.162500000000001</v>
      </c>
    </row>
    <row r="47" spans="3:6" x14ac:dyDescent="0.25">
      <c r="C47" s="1">
        <v>25.0886</v>
      </c>
      <c r="D47" s="1">
        <v>79.539320000000004</v>
      </c>
      <c r="E47" s="1">
        <v>-20.051200000000001</v>
      </c>
      <c r="F47" s="1">
        <v>71.856999999999999</v>
      </c>
    </row>
    <row r="48" spans="3:6" x14ac:dyDescent="0.25">
      <c r="C48" s="1">
        <v>-45.417700000000004</v>
      </c>
      <c r="D48" s="1">
        <v>56.196249999999999</v>
      </c>
      <c r="E48" s="1">
        <v>-27.305800000000001</v>
      </c>
      <c r="F48" s="1">
        <v>33.807290000000002</v>
      </c>
    </row>
    <row r="49" spans="3:6" x14ac:dyDescent="0.25">
      <c r="C49" s="1">
        <v>-51.6524</v>
      </c>
      <c r="D49" s="1">
        <v>-25.331800000000001</v>
      </c>
      <c r="E49" s="1">
        <v>-6.4961099999999998</v>
      </c>
      <c r="F49" s="1">
        <v>24.90765</v>
      </c>
    </row>
    <row r="50" spans="3:6" x14ac:dyDescent="0.25">
      <c r="C50" s="1">
        <v>37.251869999999997</v>
      </c>
      <c r="D50" s="1">
        <v>27.243600000000001</v>
      </c>
      <c r="E50" s="1">
        <v>-57.130299999999998</v>
      </c>
      <c r="F50" s="1">
        <v>36.159700000000001</v>
      </c>
    </row>
    <row r="51" spans="3:6" x14ac:dyDescent="0.25">
      <c r="C51" s="1">
        <v>-50.878799999999998</v>
      </c>
      <c r="D51" s="1">
        <v>29.87566</v>
      </c>
      <c r="E51" s="1">
        <v>-9.2597699999999996</v>
      </c>
      <c r="F51" s="1">
        <v>52.396210000000004</v>
      </c>
    </row>
    <row r="52" spans="3:6" x14ac:dyDescent="0.25">
      <c r="C52" s="1">
        <v>-4.66195</v>
      </c>
      <c r="D52" s="1">
        <v>21.321470000000001</v>
      </c>
      <c r="E52" s="1">
        <v>-35.308900000000001</v>
      </c>
      <c r="F52" s="1">
        <v>41.325110000000002</v>
      </c>
    </row>
    <row r="53" spans="3:6" x14ac:dyDescent="0.25">
      <c r="C53" s="1">
        <v>6.0441330000000004</v>
      </c>
      <c r="D53" s="1">
        <v>5.5455620000000003</v>
      </c>
      <c r="E53" s="1">
        <v>-29.814499999999999</v>
      </c>
      <c r="F53" s="1">
        <v>51.688839999999999</v>
      </c>
    </row>
    <row r="54" spans="3:6" x14ac:dyDescent="0.25">
      <c r="C54" s="1">
        <v>39.34545</v>
      </c>
      <c r="D54" s="1">
        <v>18.2288</v>
      </c>
      <c r="E54" s="1">
        <v>-19.779800000000002</v>
      </c>
      <c r="F54" s="1">
        <v>12.17506</v>
      </c>
    </row>
    <row r="55" spans="3:6" x14ac:dyDescent="0.25">
      <c r="C55" s="1">
        <v>7.6384590000000001</v>
      </c>
      <c r="D55" s="1">
        <v>56.138669999999998</v>
      </c>
      <c r="E55" s="1">
        <v>-39.487299999999998</v>
      </c>
      <c r="F55" s="1">
        <v>42.690489999999997</v>
      </c>
    </row>
    <row r="56" spans="3:6" x14ac:dyDescent="0.25">
      <c r="C56" s="1">
        <v>-61.178600000000003</v>
      </c>
      <c r="D56" s="1">
        <v>47.699629999999999</v>
      </c>
      <c r="E56" s="1">
        <v>38.824660000000002</v>
      </c>
      <c r="F56" s="1">
        <v>57.849510000000002</v>
      </c>
    </row>
    <row r="57" spans="3:6" x14ac:dyDescent="0.25">
      <c r="C57" s="1">
        <v>24.815909999999999</v>
      </c>
      <c r="D57" s="1">
        <v>82.048000000000002</v>
      </c>
      <c r="E57" s="1">
        <v>66.247420000000005</v>
      </c>
      <c r="F57" s="1">
        <v>43.50479</v>
      </c>
    </row>
    <row r="58" spans="3:6" x14ac:dyDescent="0.25">
      <c r="C58" s="1">
        <v>-37.622399999999999</v>
      </c>
      <c r="D58" s="1">
        <v>84.499099999999999</v>
      </c>
      <c r="E58" s="1">
        <v>67.497649999999993</v>
      </c>
      <c r="F58" s="1">
        <v>40.954979999999999</v>
      </c>
    </row>
    <row r="59" spans="3:6" x14ac:dyDescent="0.25">
      <c r="C59" s="1">
        <v>25.804410000000001</v>
      </c>
      <c r="D59" s="1">
        <v>64.429659999999998</v>
      </c>
      <c r="E59" s="1">
        <v>-31.188099999999999</v>
      </c>
      <c r="F59" s="1">
        <v>33.749720000000003</v>
      </c>
    </row>
    <row r="60" spans="3:6" x14ac:dyDescent="0.25">
      <c r="C60" s="1">
        <v>29.332809999999998</v>
      </c>
      <c r="D60" s="1">
        <v>-21.342600000000001</v>
      </c>
      <c r="E60" s="1">
        <v>-0.67267999999999994</v>
      </c>
      <c r="F60" s="1">
        <v>66.173389999999998</v>
      </c>
    </row>
    <row r="61" spans="3:6" x14ac:dyDescent="0.25">
      <c r="C61" s="1">
        <v>-35.521000000000001</v>
      </c>
      <c r="D61" s="1">
        <v>-33.3842</v>
      </c>
      <c r="E61" s="1">
        <v>-2.6302699999999999</v>
      </c>
      <c r="F61" s="1">
        <v>64.873810000000006</v>
      </c>
    </row>
    <row r="62" spans="3:6" x14ac:dyDescent="0.25">
      <c r="C62" s="1">
        <v>34.939770000000003</v>
      </c>
      <c r="D62" s="1">
        <v>-15.584899999999999</v>
      </c>
      <c r="E62" s="1">
        <v>-16.333400000000001</v>
      </c>
      <c r="F62" s="1">
        <v>86.588300000000004</v>
      </c>
    </row>
    <row r="63" spans="3:6" x14ac:dyDescent="0.25">
      <c r="C63" s="1">
        <v>6.149635</v>
      </c>
      <c r="D63" s="1">
        <v>-17.559000000000001</v>
      </c>
      <c r="E63" s="1">
        <v>-26.828800000000001</v>
      </c>
      <c r="F63" s="1">
        <v>41.21819</v>
      </c>
    </row>
    <row r="64" spans="3:6" x14ac:dyDescent="0.25">
      <c r="C64" s="1">
        <v>25.831589999999998</v>
      </c>
      <c r="D64" s="1">
        <v>-34.239699999999999</v>
      </c>
      <c r="E64" s="1">
        <v>66.72448</v>
      </c>
      <c r="F64" s="1">
        <v>76.405519999999996</v>
      </c>
    </row>
    <row r="65" spans="3:6" x14ac:dyDescent="0.25">
      <c r="C65" s="1">
        <v>3.576111</v>
      </c>
      <c r="D65" s="1">
        <v>-14.5486</v>
      </c>
      <c r="E65" s="1">
        <v>78.864850000000004</v>
      </c>
      <c r="F65" s="1">
        <v>14.04218</v>
      </c>
    </row>
    <row r="66" spans="3:6" x14ac:dyDescent="0.25">
      <c r="C66" s="1">
        <v>-33.571199999999997</v>
      </c>
      <c r="D66" s="1">
        <v>-23.201499999999999</v>
      </c>
      <c r="E66" s="1">
        <v>99.148160000000004</v>
      </c>
      <c r="F66" s="1">
        <v>60.909280000000003</v>
      </c>
    </row>
    <row r="67" spans="3:6" x14ac:dyDescent="0.25">
      <c r="C67" s="1">
        <v>-0.60460999999999998</v>
      </c>
      <c r="D67" s="1">
        <v>-5.8298699999999997</v>
      </c>
      <c r="E67" s="1">
        <v>58.252540000000003</v>
      </c>
      <c r="F67" s="1">
        <v>97.017830000000004</v>
      </c>
    </row>
    <row r="68" spans="3:6" x14ac:dyDescent="0.25">
      <c r="C68" s="1">
        <v>10.20304</v>
      </c>
      <c r="D68" s="1">
        <v>-34.387700000000002</v>
      </c>
      <c r="E68" s="1">
        <v>30.15531</v>
      </c>
      <c r="F68" s="1">
        <v>92.526880000000006</v>
      </c>
    </row>
    <row r="69" spans="3:6" x14ac:dyDescent="0.25">
      <c r="C69" s="1">
        <v>33.372979999999998</v>
      </c>
      <c r="D69" s="1">
        <v>-15.1572</v>
      </c>
      <c r="E69" s="1">
        <v>82.139039999999994</v>
      </c>
      <c r="F69" s="1">
        <v>53.391460000000002</v>
      </c>
    </row>
    <row r="70" spans="3:6" x14ac:dyDescent="0.25">
      <c r="C70" s="1">
        <v>30.421800000000001</v>
      </c>
      <c r="D70" s="1">
        <v>-2.8852500000000001</v>
      </c>
      <c r="E70" s="1">
        <v>44.091949999999997</v>
      </c>
      <c r="F70" s="1">
        <v>22.135760000000001</v>
      </c>
    </row>
    <row r="71" spans="3:6" x14ac:dyDescent="0.25">
      <c r="C71" s="1">
        <v>-36.634999999999998</v>
      </c>
      <c r="D71" s="1">
        <v>-7.4420000000000002</v>
      </c>
      <c r="E71" s="1">
        <v>-0.13575999999999999</v>
      </c>
      <c r="F71" s="1">
        <v>11.048209999999999</v>
      </c>
    </row>
    <row r="72" spans="3:6" x14ac:dyDescent="0.25">
      <c r="C72" s="1">
        <v>-63.548299999999998</v>
      </c>
      <c r="D72" s="1">
        <v>-10.106999999999999</v>
      </c>
      <c r="E72" s="1">
        <v>48.297699999999999</v>
      </c>
      <c r="F72" s="1">
        <v>65.698670000000007</v>
      </c>
    </row>
    <row r="73" spans="3:6" x14ac:dyDescent="0.25">
      <c r="C73" s="1">
        <v>-7.5630699999999997</v>
      </c>
      <c r="D73" s="1">
        <v>-45.129800000000003</v>
      </c>
      <c r="E73" s="1">
        <v>36.465069999999997</v>
      </c>
      <c r="F73" s="1">
        <v>57.700580000000002</v>
      </c>
    </row>
    <row r="74" spans="3:6" x14ac:dyDescent="0.25">
      <c r="C74" s="1">
        <v>29.88392</v>
      </c>
      <c r="D74" s="1">
        <v>-16.0291</v>
      </c>
      <c r="E74" s="1">
        <v>-24.263100000000001</v>
      </c>
      <c r="F74" s="1">
        <v>29.594239999999999</v>
      </c>
    </row>
    <row r="75" spans="3:6" x14ac:dyDescent="0.25">
      <c r="C75" s="1">
        <v>10.61468</v>
      </c>
      <c r="D75" s="1">
        <v>1.4740960000000001</v>
      </c>
      <c r="E75" s="1">
        <v>-36.711599999999997</v>
      </c>
      <c r="F75" s="1">
        <v>57.789630000000002</v>
      </c>
    </row>
    <row r="76" spans="3:6" x14ac:dyDescent="0.25">
      <c r="C76" s="1">
        <v>9.0139139999999998</v>
      </c>
      <c r="D76" s="1">
        <v>-19.319199999999999</v>
      </c>
      <c r="E76" s="1">
        <v>53.264859999999999</v>
      </c>
      <c r="F76" s="1">
        <v>44.881239999999998</v>
      </c>
    </row>
    <row r="77" spans="3:6" x14ac:dyDescent="0.25">
      <c r="C77" s="1">
        <v>36.80339</v>
      </c>
      <c r="D77" s="1">
        <v>-56.760199999999998</v>
      </c>
      <c r="E77" s="1">
        <v>32.996400000000001</v>
      </c>
      <c r="F77" s="1">
        <v>66.136769999999999</v>
      </c>
    </row>
    <row r="78" spans="3:6" x14ac:dyDescent="0.25">
      <c r="C78" s="1">
        <v>-19.0688</v>
      </c>
      <c r="D78" s="1">
        <v>-18.0031</v>
      </c>
      <c r="E78" s="1">
        <v>46.609319999999997</v>
      </c>
      <c r="F78" s="1">
        <v>52.557470000000002</v>
      </c>
    </row>
    <row r="79" spans="3:6" x14ac:dyDescent="0.25">
      <c r="C79" s="1">
        <v>-18.7913</v>
      </c>
      <c r="D79" s="1">
        <v>-47.5974</v>
      </c>
      <c r="E79" s="1">
        <v>43.258299999999998</v>
      </c>
      <c r="F79" s="1">
        <v>110.55800000000001</v>
      </c>
    </row>
    <row r="80" spans="3:6" x14ac:dyDescent="0.25">
      <c r="C80" s="1">
        <v>-9.9191500000000001</v>
      </c>
      <c r="D80" s="1">
        <v>-28.383299999999998</v>
      </c>
      <c r="E80" s="1">
        <v>32.989240000000002</v>
      </c>
      <c r="F80" s="1">
        <v>29.139330000000001</v>
      </c>
    </row>
    <row r="81" spans="3:6" x14ac:dyDescent="0.25">
      <c r="C81" s="1">
        <v>30.064520000000002</v>
      </c>
      <c r="D81" s="1">
        <v>-28.449100000000001</v>
      </c>
      <c r="E81" s="1">
        <v>90.484759999999994</v>
      </c>
      <c r="F81" s="1">
        <v>54.837730000000001</v>
      </c>
    </row>
    <row r="82" spans="3:6" x14ac:dyDescent="0.25">
      <c r="C82" s="1">
        <v>12.02768</v>
      </c>
      <c r="D82" s="1">
        <v>-20.898399999999999</v>
      </c>
      <c r="E82" s="1">
        <v>55.343069999999997</v>
      </c>
      <c r="F82" s="1">
        <v>62.085509999999999</v>
      </c>
    </row>
    <row r="83" spans="3:6" x14ac:dyDescent="0.25">
      <c r="C83" s="1">
        <v>20.48283</v>
      </c>
      <c r="D83" s="1">
        <v>-20.2239</v>
      </c>
      <c r="E83" s="1">
        <v>10.10469</v>
      </c>
      <c r="F83" s="1">
        <v>9.2553160000000005</v>
      </c>
    </row>
    <row r="84" spans="3:6" x14ac:dyDescent="0.25">
      <c r="C84" s="1">
        <v>14.350860000000001</v>
      </c>
      <c r="D84" s="1">
        <v>11.12224</v>
      </c>
      <c r="E84" s="1">
        <v>45.171280000000003</v>
      </c>
      <c r="F84" s="1">
        <v>23.73085</v>
      </c>
    </row>
    <row r="85" spans="3:6" x14ac:dyDescent="0.25">
      <c r="C85" s="1">
        <v>-14.408200000000001</v>
      </c>
      <c r="D85" s="1">
        <v>10.266819999999999</v>
      </c>
      <c r="E85" s="1">
        <v>16.351099999999999</v>
      </c>
      <c r="F85" s="1">
        <v>-10.5268</v>
      </c>
    </row>
    <row r="86" spans="3:6" x14ac:dyDescent="0.25">
      <c r="C86" s="1">
        <v>-28.428100000000001</v>
      </c>
      <c r="D86" s="1">
        <v>13.853</v>
      </c>
      <c r="E86" s="1">
        <v>9.8539929999999991</v>
      </c>
      <c r="F86" s="1">
        <v>23.724060000000001</v>
      </c>
    </row>
    <row r="87" spans="3:6" x14ac:dyDescent="0.25">
      <c r="C87" s="1">
        <v>-27.845099999999999</v>
      </c>
      <c r="D87" s="1">
        <v>-6.67706</v>
      </c>
      <c r="E87" s="1">
        <v>-15.342700000000001</v>
      </c>
      <c r="F87" s="1">
        <v>25.91921</v>
      </c>
    </row>
    <row r="88" spans="3:6" x14ac:dyDescent="0.25">
      <c r="C88" s="1">
        <v>-9.8233099999999993</v>
      </c>
      <c r="D88" s="1">
        <v>3.8676249999999999</v>
      </c>
      <c r="E88" s="1">
        <v>-0.61068999999999996</v>
      </c>
      <c r="F88" s="1">
        <v>36.575940000000003</v>
      </c>
    </row>
    <row r="89" spans="3:6" x14ac:dyDescent="0.25">
      <c r="C89" s="1">
        <v>-17.9008</v>
      </c>
      <c r="D89" s="1">
        <v>-17.073699999999999</v>
      </c>
      <c r="E89" s="1">
        <v>-11.700900000000001</v>
      </c>
      <c r="F89" s="1">
        <v>22.46519</v>
      </c>
    </row>
    <row r="90" spans="3:6" x14ac:dyDescent="0.25">
      <c r="D90" s="1">
        <v>-61.933799999999998</v>
      </c>
      <c r="E90" s="1">
        <v>-14.396000000000001</v>
      </c>
      <c r="F90" s="1">
        <v>19.44069</v>
      </c>
    </row>
    <row r="91" spans="3:6" x14ac:dyDescent="0.25">
      <c r="D91" s="1">
        <v>-33.129300000000001</v>
      </c>
      <c r="E91" s="1">
        <v>-20.872699999999998</v>
      </c>
      <c r="F91" s="1">
        <v>23.306699999999999</v>
      </c>
    </row>
    <row r="92" spans="3:6" x14ac:dyDescent="0.25">
      <c r="D92" s="1">
        <v>-8.8978599999999997</v>
      </c>
      <c r="E92" s="1">
        <v>-3.17706</v>
      </c>
      <c r="F92" s="1">
        <v>21.508520000000001</v>
      </c>
    </row>
    <row r="93" spans="3:6" x14ac:dyDescent="0.25">
      <c r="D93" s="1">
        <v>50.368400000000001</v>
      </c>
      <c r="E93" s="1">
        <v>4.4655430000000003</v>
      </c>
      <c r="F93" s="1">
        <v>40.521340000000002</v>
      </c>
    </row>
    <row r="94" spans="3:6" x14ac:dyDescent="0.25">
      <c r="D94" s="1">
        <v>24.93929</v>
      </c>
      <c r="E94" s="1">
        <v>-19.1218</v>
      </c>
      <c r="F94" s="1">
        <v>34.679769999999998</v>
      </c>
    </row>
    <row r="95" spans="3:6" x14ac:dyDescent="0.25">
      <c r="D95" s="1">
        <v>5.9089479999999996</v>
      </c>
      <c r="E95" s="1">
        <v>-24.444800000000001</v>
      </c>
      <c r="F95" s="1">
        <v>25.274750000000001</v>
      </c>
    </row>
    <row r="96" spans="3:6" x14ac:dyDescent="0.25">
      <c r="D96" s="1">
        <v>106.5539</v>
      </c>
      <c r="E96" s="1">
        <v>-41.391500000000001</v>
      </c>
      <c r="F96" s="1">
        <v>39.141599999999997</v>
      </c>
    </row>
    <row r="97" spans="4:6" x14ac:dyDescent="0.25">
      <c r="D97" s="1">
        <v>27.359030000000001</v>
      </c>
      <c r="E97" s="1">
        <v>10.7774</v>
      </c>
      <c r="F97" s="1">
        <v>30.1525</v>
      </c>
    </row>
    <row r="98" spans="4:6" x14ac:dyDescent="0.25">
      <c r="D98" s="1">
        <v>120.24339999999999</v>
      </c>
      <c r="E98" s="1">
        <v>-0.23768</v>
      </c>
      <c r="F98" s="1">
        <v>13.000439999999999</v>
      </c>
    </row>
    <row r="99" spans="4:6" x14ac:dyDescent="0.25">
      <c r="D99" s="1">
        <v>94.272090000000006</v>
      </c>
      <c r="E99" s="1">
        <v>-7.7157799999999996</v>
      </c>
      <c r="F99" s="1">
        <v>24.505479999999999</v>
      </c>
    </row>
    <row r="100" spans="4:6" x14ac:dyDescent="0.25">
      <c r="D100" s="1">
        <v>87.054349999999999</v>
      </c>
      <c r="E100" s="1">
        <v>-19.722200000000001</v>
      </c>
      <c r="F100" s="1">
        <v>2.5128689999999998</v>
      </c>
    </row>
    <row r="101" spans="4:6" x14ac:dyDescent="0.25">
      <c r="D101" s="1">
        <v>61.6374</v>
      </c>
      <c r="E101" s="1">
        <v>0.91532500000000006</v>
      </c>
      <c r="F101" s="1">
        <v>16.29317</v>
      </c>
    </row>
    <row r="102" spans="4:6" x14ac:dyDescent="0.25">
      <c r="D102" s="1">
        <v>112.1251</v>
      </c>
      <c r="E102" s="1">
        <v>-28.2682</v>
      </c>
      <c r="F102" s="1">
        <v>20.068339999999999</v>
      </c>
    </row>
    <row r="103" spans="4:6" x14ac:dyDescent="0.25">
      <c r="D103" s="1">
        <v>62.354089999999999</v>
      </c>
      <c r="E103" s="1">
        <v>2.505001</v>
      </c>
      <c r="F103" s="1">
        <v>22.598230000000001</v>
      </c>
    </row>
    <row r="104" spans="4:6" x14ac:dyDescent="0.25">
      <c r="D104" s="1">
        <v>48.004449999999999</v>
      </c>
      <c r="E104" s="1">
        <v>-9.0293600000000005</v>
      </c>
      <c r="F104" s="1">
        <v>-6.4801599999999997</v>
      </c>
    </row>
    <row r="105" spans="4:6" x14ac:dyDescent="0.25">
      <c r="D105" s="1">
        <v>81.595079999999996</v>
      </c>
      <c r="E105" s="1">
        <v>-7.4536300000000004</v>
      </c>
      <c r="F105" s="1">
        <v>32.11412</v>
      </c>
    </row>
    <row r="106" spans="4:6" x14ac:dyDescent="0.25">
      <c r="D106" s="1">
        <v>58.434800000000003</v>
      </c>
      <c r="E106" s="1">
        <v>2.1209039999999999</v>
      </c>
      <c r="F106" s="1">
        <v>-3.0690599999999999</v>
      </c>
    </row>
    <row r="107" spans="4:6" x14ac:dyDescent="0.25">
      <c r="D107" s="1">
        <v>17.84422</v>
      </c>
      <c r="E107" s="1">
        <v>0.48723899999999998</v>
      </c>
      <c r="F107" s="1">
        <v>14.80756</v>
      </c>
    </row>
    <row r="108" spans="4:6" x14ac:dyDescent="0.25">
      <c r="D108" s="1">
        <v>113.9894</v>
      </c>
      <c r="E108" s="1">
        <v>-5.8128200000000003</v>
      </c>
      <c r="F108" s="1">
        <v>-5.8371399999999998</v>
      </c>
    </row>
    <row r="109" spans="4:6" x14ac:dyDescent="0.25">
      <c r="D109" s="1">
        <v>60.079909999999998</v>
      </c>
      <c r="E109" s="1">
        <v>8.6162270000000003</v>
      </c>
      <c r="F109" s="1">
        <v>9.3726199999999995</v>
      </c>
    </row>
    <row r="110" spans="4:6" x14ac:dyDescent="0.25">
      <c r="D110" s="1">
        <v>60.335259999999998</v>
      </c>
      <c r="E110" s="1">
        <v>-1.6635599999999999</v>
      </c>
      <c r="F110" s="1">
        <v>9.0285770000000003</v>
      </c>
    </row>
    <row r="111" spans="4:6" x14ac:dyDescent="0.25">
      <c r="D111" s="1">
        <v>56.933819999999997</v>
      </c>
      <c r="E111" s="1">
        <v>17.932549999999999</v>
      </c>
      <c r="F111" s="1">
        <v>0.886714</v>
      </c>
    </row>
    <row r="112" spans="4:6" x14ac:dyDescent="0.25">
      <c r="D112" s="1">
        <v>28.200189999999999</v>
      </c>
      <c r="E112" s="1">
        <v>11.31063</v>
      </c>
      <c r="F112" s="1">
        <v>-40.122300000000003</v>
      </c>
    </row>
    <row r="113" spans="3:6" x14ac:dyDescent="0.25">
      <c r="D113" s="1">
        <v>11.857810000000001</v>
      </c>
      <c r="E113" s="1">
        <v>7.8822000000000003E-2</v>
      </c>
      <c r="F113" s="1">
        <v>14.7532</v>
      </c>
    </row>
    <row r="114" spans="3:6" x14ac:dyDescent="0.25">
      <c r="D114" s="1">
        <v>-3.0998199999999998</v>
      </c>
      <c r="E114" s="1">
        <v>40.188740000000003</v>
      </c>
      <c r="F114" s="1">
        <v>-9.9155800000000003</v>
      </c>
    </row>
    <row r="115" spans="3:6" x14ac:dyDescent="0.25">
      <c r="D115" s="1">
        <v>42.574150000000003</v>
      </c>
      <c r="E115" s="1">
        <v>21.484559999999998</v>
      </c>
      <c r="F115" s="1">
        <v>-1.83022</v>
      </c>
    </row>
    <row r="116" spans="3:6" x14ac:dyDescent="0.25">
      <c r="D116" s="1">
        <v>7.6355979999999999</v>
      </c>
      <c r="E116" s="1">
        <v>8.8107790000000001</v>
      </c>
      <c r="F116" s="1">
        <v>-9.3104600000000008</v>
      </c>
    </row>
    <row r="117" spans="3:6" x14ac:dyDescent="0.25">
      <c r="D117" s="1">
        <v>34.835700000000003</v>
      </c>
      <c r="E117" s="1">
        <v>30.82592</v>
      </c>
      <c r="F117" s="1">
        <v>-17.191299999999998</v>
      </c>
    </row>
    <row r="118" spans="3:6" x14ac:dyDescent="0.25">
      <c r="D118" s="1">
        <v>38.568669999999997</v>
      </c>
      <c r="E118" s="1">
        <v>-10.6587</v>
      </c>
      <c r="F118" s="1">
        <v>-2.85806</v>
      </c>
    </row>
    <row r="119" spans="3:6" x14ac:dyDescent="0.25">
      <c r="D119" s="1">
        <v>29.707249999999998</v>
      </c>
      <c r="E119" s="1">
        <v>0.726495</v>
      </c>
      <c r="F119" s="1">
        <v>-11.178000000000001</v>
      </c>
    </row>
    <row r="120" spans="3:6" x14ac:dyDescent="0.25">
      <c r="D120" s="1">
        <v>-21.827999999999999</v>
      </c>
      <c r="E120" s="1">
        <v>32.850479999999997</v>
      </c>
    </row>
    <row r="121" spans="3:6" x14ac:dyDescent="0.25">
      <c r="D121" s="1">
        <v>10.371840000000001</v>
      </c>
      <c r="E121" s="1">
        <v>49.458939999999998</v>
      </c>
    </row>
    <row r="122" spans="3:6" x14ac:dyDescent="0.25">
      <c r="D122" s="1">
        <v>-13.521599999999999</v>
      </c>
      <c r="E122" s="1">
        <v>-0.39933000000000002</v>
      </c>
    </row>
    <row r="123" spans="3:6" x14ac:dyDescent="0.25">
      <c r="D123" s="1">
        <v>-28.026399999999999</v>
      </c>
      <c r="E123" s="1">
        <v>20.130210000000002</v>
      </c>
    </row>
    <row r="124" spans="3:6" x14ac:dyDescent="0.25">
      <c r="D124" s="1">
        <v>-6.0974899999999996</v>
      </c>
      <c r="E124" s="1">
        <v>-4.5100000000000001E-3</v>
      </c>
    </row>
    <row r="125" spans="3:6" x14ac:dyDescent="0.25">
      <c r="D125" s="1">
        <v>-8.58948</v>
      </c>
      <c r="E125" s="1">
        <v>-1.62029</v>
      </c>
    </row>
    <row r="126" spans="3:6" x14ac:dyDescent="0.25">
      <c r="D126" s="1">
        <v>-8.7661499999999997</v>
      </c>
      <c r="E126" s="1">
        <v>-11.1533</v>
      </c>
    </row>
    <row r="127" spans="3:6" x14ac:dyDescent="0.25">
      <c r="D127" s="1">
        <v>-22.8125</v>
      </c>
    </row>
    <row r="128" spans="3:6" x14ac:dyDescent="0.25">
      <c r="C128" s="1"/>
      <c r="D128" s="1">
        <v>1.380962</v>
      </c>
    </row>
    <row r="129" spans="2:6" x14ac:dyDescent="0.25">
      <c r="C129" s="1"/>
      <c r="D129" s="1">
        <v>15.48241</v>
      </c>
    </row>
    <row r="130" spans="2:6" x14ac:dyDescent="0.25">
      <c r="C130" s="1"/>
      <c r="D130" s="1">
        <v>28.72626</v>
      </c>
    </row>
    <row r="131" spans="2:6" x14ac:dyDescent="0.25">
      <c r="C131" s="1"/>
      <c r="D131" s="1">
        <v>8.9241480000000006</v>
      </c>
    </row>
    <row r="132" spans="2:6" x14ac:dyDescent="0.25">
      <c r="D132" s="1">
        <v>-0.60568999999999995</v>
      </c>
    </row>
    <row r="133" spans="2:6" x14ac:dyDescent="0.25">
      <c r="D133" s="1">
        <v>-8.0301399999999994</v>
      </c>
    </row>
    <row r="134" spans="2:6" x14ac:dyDescent="0.25">
      <c r="D134" s="1">
        <v>-28.765699999999999</v>
      </c>
    </row>
    <row r="135" spans="2:6" x14ac:dyDescent="0.25">
      <c r="D135" s="1">
        <v>21.44379</v>
      </c>
    </row>
    <row r="136" spans="2:6" x14ac:dyDescent="0.25">
      <c r="C136" s="1"/>
    </row>
    <row r="137" spans="2:6" x14ac:dyDescent="0.25">
      <c r="B137" s="8" t="s">
        <v>28</v>
      </c>
      <c r="C137" s="8">
        <f>AVERAGE(C4:C89)</f>
        <v>-6.8604651121774605E-7</v>
      </c>
      <c r="D137" s="8">
        <f>AVERAGE(D4:D135)</f>
        <v>15.4334341060606</v>
      </c>
      <c r="E137" s="8">
        <f>AVERAGE(E4:E126)</f>
        <v>18.228282471544702</v>
      </c>
      <c r="F137" s="8">
        <f>AVERAGE(F4:F119)</f>
        <v>34.591942655172424</v>
      </c>
    </row>
    <row r="138" spans="2:6" x14ac:dyDescent="0.25">
      <c r="B138" s="8" t="s">
        <v>18</v>
      </c>
      <c r="C138" s="8">
        <f>STDEV(C4:C89)/SQRT(COUNT(C4:C89))</f>
        <v>3.1917298279278952</v>
      </c>
      <c r="D138" s="8">
        <f>STDEV(D4:D135)/SQRT(COUNT(D4:D135))</f>
        <v>3.49775888442228</v>
      </c>
      <c r="E138" s="8">
        <f>STDEV(E4:E126)/SQRT(COUNT(E4:E126))</f>
        <v>4.1523917438181481</v>
      </c>
      <c r="F138" s="8">
        <f>STDEV(F4:F119)/SQRT(COUNT(F4:F119))</f>
        <v>4.1052643426572022</v>
      </c>
    </row>
    <row r="139" spans="2:6" x14ac:dyDescent="0.25">
      <c r="B139" s="8" t="s">
        <v>78</v>
      </c>
      <c r="C139" s="8">
        <f>COUNT(C4:C89)</f>
        <v>86</v>
      </c>
      <c r="D139" s="8">
        <f>COUNT(D4:D135)</f>
        <v>132</v>
      </c>
      <c r="E139" s="8">
        <f>COUNT(E4:E126)</f>
        <v>123</v>
      </c>
      <c r="F139" s="8">
        <f>COUNT(F4:F119)</f>
        <v>116</v>
      </c>
    </row>
    <row r="143" spans="2:6" x14ac:dyDescent="0.25">
      <c r="C143" s="1"/>
    </row>
    <row r="144" spans="2:6" x14ac:dyDescent="0.25">
      <c r="C144" s="1"/>
    </row>
    <row r="145" spans="3:3" x14ac:dyDescent="0.25">
      <c r="C145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5" spans="3:3" x14ac:dyDescent="0.25">
      <c r="C175" s="1"/>
    </row>
    <row r="176" spans="3:3" x14ac:dyDescent="0.25">
      <c r="C176" s="1"/>
    </row>
    <row r="177" spans="3:4" x14ac:dyDescent="0.25">
      <c r="C177" s="1"/>
    </row>
    <row r="178" spans="3:4" x14ac:dyDescent="0.25">
      <c r="C178" s="1"/>
    </row>
    <row r="179" spans="3:4" x14ac:dyDescent="0.25">
      <c r="C179" s="1"/>
    </row>
    <row r="180" spans="3:4" x14ac:dyDescent="0.25">
      <c r="C180" s="1"/>
    </row>
    <row r="181" spans="3:4" x14ac:dyDescent="0.25">
      <c r="C181" s="1"/>
    </row>
    <row r="182" spans="3:4" x14ac:dyDescent="0.25">
      <c r="C182" s="1"/>
    </row>
    <row r="183" spans="3:4" x14ac:dyDescent="0.25">
      <c r="C183" s="1"/>
      <c r="D183" s="1"/>
    </row>
    <row r="184" spans="3:4" x14ac:dyDescent="0.25">
      <c r="C184" s="1"/>
      <c r="D184" s="1"/>
    </row>
    <row r="185" spans="3:4" x14ac:dyDescent="0.25">
      <c r="C185" s="1"/>
    </row>
    <row r="186" spans="3:4" x14ac:dyDescent="0.25">
      <c r="C186" s="1"/>
    </row>
    <row r="187" spans="3:4" x14ac:dyDescent="0.25">
      <c r="C187" s="1"/>
    </row>
    <row r="188" spans="3:4" x14ac:dyDescent="0.25">
      <c r="C188" s="1"/>
      <c r="D188" s="1"/>
    </row>
    <row r="189" spans="3:4" x14ac:dyDescent="0.25">
      <c r="C189" s="1"/>
      <c r="D189" s="1"/>
    </row>
    <row r="190" spans="3:4" x14ac:dyDescent="0.25">
      <c r="C190" s="1"/>
      <c r="D190" s="1"/>
    </row>
    <row r="191" spans="3:4" x14ac:dyDescent="0.25">
      <c r="C191" s="1"/>
    </row>
    <row r="192" spans="3:4" x14ac:dyDescent="0.25">
      <c r="C192" s="1"/>
    </row>
    <row r="193" spans="3:6" x14ac:dyDescent="0.25">
      <c r="C193" s="1"/>
    </row>
    <row r="194" spans="3:6" x14ac:dyDescent="0.25">
      <c r="C194" s="1"/>
      <c r="D194" s="1"/>
    </row>
    <row r="195" spans="3:6" x14ac:dyDescent="0.25">
      <c r="C195" s="1"/>
      <c r="D195" s="1"/>
    </row>
    <row r="196" spans="3:6" x14ac:dyDescent="0.25">
      <c r="C196" s="1"/>
      <c r="D196" s="1"/>
    </row>
    <row r="197" spans="3:6" x14ac:dyDescent="0.25">
      <c r="C197" s="1"/>
      <c r="D197" s="1"/>
    </row>
    <row r="198" spans="3:6" x14ac:dyDescent="0.25">
      <c r="C198" s="1"/>
    </row>
    <row r="199" spans="3:6" x14ac:dyDescent="0.25">
      <c r="C199" s="1"/>
    </row>
    <row r="200" spans="3:6" x14ac:dyDescent="0.25">
      <c r="C200" s="1"/>
      <c r="E200" s="1"/>
    </row>
    <row r="201" spans="3:6" x14ac:dyDescent="0.25">
      <c r="C201" s="1"/>
      <c r="E201" s="1"/>
      <c r="F201" s="1"/>
    </row>
    <row r="202" spans="3:6" x14ac:dyDescent="0.25">
      <c r="C202" s="1"/>
      <c r="F202" s="1"/>
    </row>
    <row r="203" spans="3:6" x14ac:dyDescent="0.25">
      <c r="C203" s="1"/>
      <c r="F203" s="1"/>
    </row>
    <row r="204" spans="3:6" x14ac:dyDescent="0.25">
      <c r="C204" s="1"/>
    </row>
    <row r="205" spans="3:6" x14ac:dyDescent="0.25">
      <c r="C205" s="1"/>
    </row>
    <row r="206" spans="3:6" x14ac:dyDescent="0.25">
      <c r="C206" s="1"/>
    </row>
    <row r="207" spans="3:6" x14ac:dyDescent="0.25">
      <c r="C207" s="1"/>
    </row>
    <row r="208" spans="3:6" x14ac:dyDescent="0.25">
      <c r="C208" s="1"/>
      <c r="F208" s="1"/>
    </row>
    <row r="209" spans="3:6" x14ac:dyDescent="0.25">
      <c r="C209" s="1"/>
      <c r="F209" s="1"/>
    </row>
    <row r="210" spans="3:6" x14ac:dyDescent="0.25">
      <c r="C210" s="1"/>
      <c r="F210" s="1"/>
    </row>
    <row r="211" spans="3:6" x14ac:dyDescent="0.25">
      <c r="C211" s="1"/>
    </row>
    <row r="212" spans="3:6" x14ac:dyDescent="0.25">
      <c r="C212" s="1"/>
    </row>
    <row r="213" spans="3:6" x14ac:dyDescent="0.25">
      <c r="C213" s="1"/>
    </row>
    <row r="214" spans="3:6" x14ac:dyDescent="0.25">
      <c r="C214" s="1"/>
    </row>
    <row r="215" spans="3:6" x14ac:dyDescent="0.25">
      <c r="C215" s="1"/>
      <c r="F215" s="1"/>
    </row>
    <row r="216" spans="3:6" x14ac:dyDescent="0.25">
      <c r="C216" s="1"/>
      <c r="F216" s="1"/>
    </row>
    <row r="217" spans="3:6" x14ac:dyDescent="0.25">
      <c r="C217" s="1"/>
      <c r="F217" s="1"/>
    </row>
    <row r="218" spans="3:6" x14ac:dyDescent="0.25">
      <c r="C218" s="1"/>
    </row>
    <row r="219" spans="3:6" x14ac:dyDescent="0.25">
      <c r="C219" s="1"/>
    </row>
    <row r="220" spans="3:6" x14ac:dyDescent="0.25">
      <c r="C220" s="1"/>
    </row>
    <row r="221" spans="3:6" x14ac:dyDescent="0.25">
      <c r="C221" s="1"/>
      <c r="F221" s="1"/>
    </row>
    <row r="222" spans="3:6" x14ac:dyDescent="0.25">
      <c r="C222" s="1"/>
      <c r="E222" s="1"/>
      <c r="F222" s="1"/>
    </row>
    <row r="223" spans="3:6" x14ac:dyDescent="0.25">
      <c r="C223" s="1"/>
      <c r="E223" s="1"/>
      <c r="F223" s="1"/>
    </row>
    <row r="224" spans="3:6" x14ac:dyDescent="0.25">
      <c r="C224" s="1"/>
      <c r="D224" s="1"/>
      <c r="E224" s="1"/>
      <c r="F224" s="1"/>
    </row>
    <row r="225" spans="3:6" x14ac:dyDescent="0.25">
      <c r="C225" s="1"/>
      <c r="D225" s="1"/>
      <c r="F225" s="1"/>
    </row>
    <row r="226" spans="3:6" x14ac:dyDescent="0.25">
      <c r="C226" s="1"/>
      <c r="D226" s="1"/>
      <c r="F226" s="1"/>
    </row>
    <row r="227" spans="3:6" x14ac:dyDescent="0.25">
      <c r="C227" s="1"/>
      <c r="F227" s="1"/>
    </row>
    <row r="228" spans="3:6" x14ac:dyDescent="0.25">
      <c r="C228" s="1"/>
      <c r="F228" s="1"/>
    </row>
    <row r="229" spans="3:6" x14ac:dyDescent="0.25">
      <c r="C229" s="1"/>
      <c r="D229" s="1"/>
      <c r="F229" s="1"/>
    </row>
    <row r="230" spans="3:6" x14ac:dyDescent="0.25">
      <c r="C230" s="1"/>
      <c r="D230" s="1"/>
      <c r="F230" s="1"/>
    </row>
    <row r="231" spans="3:6" x14ac:dyDescent="0.25">
      <c r="C231" s="1"/>
      <c r="D231" s="1"/>
      <c r="F231" s="1"/>
    </row>
    <row r="232" spans="3:6" x14ac:dyDescent="0.25">
      <c r="C232" s="1"/>
      <c r="F232" s="1"/>
    </row>
    <row r="233" spans="3:6" x14ac:dyDescent="0.25">
      <c r="C233" s="1"/>
      <c r="E233" s="1"/>
      <c r="F233" s="1"/>
    </row>
    <row r="234" spans="3:6" x14ac:dyDescent="0.25">
      <c r="C234" s="1"/>
      <c r="D234" s="1"/>
      <c r="E234" s="1"/>
      <c r="F234" s="1"/>
    </row>
    <row r="235" spans="3:6" x14ac:dyDescent="0.25">
      <c r="C235" s="1"/>
      <c r="D235" s="1"/>
      <c r="E235" s="1"/>
      <c r="F235" s="1"/>
    </row>
    <row r="236" spans="3:6" x14ac:dyDescent="0.25">
      <c r="C236" s="1"/>
      <c r="D236" s="1"/>
      <c r="E236" s="1"/>
      <c r="F236" s="1"/>
    </row>
    <row r="237" spans="3:6" x14ac:dyDescent="0.25">
      <c r="C237" s="1"/>
      <c r="D237" s="1"/>
      <c r="E237" s="1"/>
      <c r="F237" s="1"/>
    </row>
    <row r="238" spans="3:6" x14ac:dyDescent="0.25">
      <c r="C238" s="1"/>
      <c r="E238" s="1"/>
      <c r="F238" s="1"/>
    </row>
    <row r="239" spans="3:6" x14ac:dyDescent="0.25">
      <c r="C239" s="1"/>
      <c r="E239" s="1"/>
      <c r="F239" s="1"/>
    </row>
    <row r="240" spans="3:6" x14ac:dyDescent="0.25">
      <c r="C240" s="1"/>
      <c r="E240" s="1"/>
      <c r="F240" s="1"/>
    </row>
    <row r="241" spans="3:6" x14ac:dyDescent="0.25">
      <c r="C241" s="1"/>
      <c r="E241" s="1"/>
      <c r="F241" s="1"/>
    </row>
    <row r="242" spans="3:6" x14ac:dyDescent="0.25">
      <c r="C242" s="1"/>
      <c r="D242" s="1"/>
      <c r="E242" s="1"/>
      <c r="F242" s="1"/>
    </row>
    <row r="243" spans="3:6" x14ac:dyDescent="0.25">
      <c r="C243" s="1"/>
      <c r="D243" s="1"/>
      <c r="E243" s="1"/>
      <c r="F243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6"/>
  <sheetViews>
    <sheetView workbookViewId="0">
      <selection activeCell="O47" sqref="O47"/>
    </sheetView>
  </sheetViews>
  <sheetFormatPr defaultRowHeight="15" x14ac:dyDescent="0.25"/>
  <cols>
    <col min="3" max="3" width="11.140625" bestFit="1" customWidth="1"/>
    <col min="5" max="5" width="10" customWidth="1"/>
    <col min="8" max="8" width="10.140625" customWidth="1"/>
  </cols>
  <sheetData>
    <row r="2" spans="3:8" x14ac:dyDescent="0.25">
      <c r="E2" s="13" t="s">
        <v>55</v>
      </c>
    </row>
    <row r="4" spans="3:8" x14ac:dyDescent="0.25">
      <c r="D4" t="s">
        <v>51</v>
      </c>
      <c r="G4" t="s">
        <v>52</v>
      </c>
    </row>
    <row r="5" spans="3:8" x14ac:dyDescent="0.25">
      <c r="D5" s="7" t="s">
        <v>21</v>
      </c>
      <c r="E5" s="7" t="s">
        <v>42</v>
      </c>
      <c r="G5" s="7" t="s">
        <v>21</v>
      </c>
      <c r="H5" s="7" t="s">
        <v>42</v>
      </c>
    </row>
    <row r="6" spans="3:8" x14ac:dyDescent="0.25">
      <c r="D6" s="1">
        <v>120.3556</v>
      </c>
      <c r="E6" s="1">
        <v>111.7645</v>
      </c>
      <c r="G6" s="1">
        <v>118.2544</v>
      </c>
      <c r="H6" s="1">
        <v>105.8218</v>
      </c>
    </row>
    <row r="7" spans="3:8" x14ac:dyDescent="0.25">
      <c r="D7" s="1">
        <v>79.644450000000006</v>
      </c>
      <c r="E7" s="1">
        <v>89.760670000000005</v>
      </c>
      <c r="G7" s="1">
        <v>81.745559999999998</v>
      </c>
      <c r="H7" s="1">
        <v>77.121009999999998</v>
      </c>
    </row>
    <row r="8" spans="3:8" x14ac:dyDescent="0.25">
      <c r="D8" s="1">
        <v>84.163439999999994</v>
      </c>
      <c r="E8" s="1">
        <v>107.80410000000001</v>
      </c>
      <c r="G8" s="1">
        <v>72.399019999999993</v>
      </c>
      <c r="H8" s="1">
        <v>87.425669999999997</v>
      </c>
    </row>
    <row r="9" spans="3:8" x14ac:dyDescent="0.25">
      <c r="D9" s="1">
        <v>115.8366</v>
      </c>
      <c r="E9" s="1">
        <v>156.01089999999999</v>
      </c>
      <c r="G9" s="1">
        <v>127.601</v>
      </c>
      <c r="H9" s="1">
        <v>119.0774</v>
      </c>
    </row>
    <row r="10" spans="3:8" x14ac:dyDescent="0.25">
      <c r="D10" s="1">
        <v>107.6799</v>
      </c>
      <c r="E10" s="1">
        <v>122.4637</v>
      </c>
      <c r="G10" s="1">
        <v>115.7795</v>
      </c>
      <c r="H10" s="1">
        <v>82.020820000000001</v>
      </c>
    </row>
    <row r="11" spans="3:8" x14ac:dyDescent="0.25">
      <c r="D11" s="1">
        <v>105.1311</v>
      </c>
      <c r="E11" s="1">
        <v>134.9906</v>
      </c>
      <c r="G11" s="1">
        <v>109.0552</v>
      </c>
      <c r="H11" s="1">
        <v>141.41470000000001</v>
      </c>
    </row>
    <row r="12" spans="3:8" x14ac:dyDescent="0.25">
      <c r="D12" s="1">
        <v>87.189030000000002</v>
      </c>
      <c r="E12" s="1">
        <v>154.9768</v>
      </c>
      <c r="G12" s="1">
        <v>75.16534</v>
      </c>
      <c r="H12" s="1">
        <v>121.553</v>
      </c>
    </row>
    <row r="14" spans="3:8" x14ac:dyDescent="0.25">
      <c r="C14" s="8" t="s">
        <v>28</v>
      </c>
      <c r="D14" s="8">
        <f>AVERAGE(D6:D12)</f>
        <v>100.00001714285713</v>
      </c>
      <c r="E14" s="8">
        <f>AVERAGE(E6:E12)</f>
        <v>125.39589571428571</v>
      </c>
      <c r="G14" s="8">
        <f>AVERAGE(G6:G12)</f>
        <v>100.00000285714286</v>
      </c>
      <c r="H14" s="8">
        <f>AVERAGE(H6:H12)</f>
        <v>104.9192</v>
      </c>
    </row>
    <row r="15" spans="3:8" x14ac:dyDescent="0.25">
      <c r="C15" s="8" t="s">
        <v>18</v>
      </c>
      <c r="D15" s="8">
        <f>STDEV(D6:D12)/SQRT(COUNT(D6:D12))</f>
        <v>6.1328999644675104</v>
      </c>
      <c r="E15" s="8">
        <f>STDEV(E6:E12)/SQRT(COUNT(E6:E12))</f>
        <v>9.3581134203387109</v>
      </c>
      <c r="G15" s="8">
        <f>STDEV(G6:G12)/SQRT(COUNT(G6:G12))</f>
        <v>8.643503756110329</v>
      </c>
      <c r="H15" s="8">
        <f>STDEV(H6:H12)/SQRT(COUNT(H6:H12))</f>
        <v>9.0145027362676</v>
      </c>
    </row>
    <row r="16" spans="3:8" x14ac:dyDescent="0.25">
      <c r="C16" s="8" t="s">
        <v>175</v>
      </c>
      <c r="D16" s="8">
        <f>COUNT(D6:D12)</f>
        <v>7</v>
      </c>
      <c r="E16" s="8">
        <f>COUNT(E6:E12)</f>
        <v>7</v>
      </c>
      <c r="G16" s="8">
        <f>COUNT(G6:G12)</f>
        <v>7</v>
      </c>
      <c r="H16" s="8">
        <f>COUNT(H6:H12)</f>
        <v>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3"/>
  <sheetViews>
    <sheetView workbookViewId="0">
      <selection activeCell="G30" sqref="G30"/>
    </sheetView>
  </sheetViews>
  <sheetFormatPr defaultRowHeight="15" x14ac:dyDescent="0.25"/>
  <cols>
    <col min="2" max="2" width="11.140625" bestFit="1" customWidth="1"/>
    <col min="4" max="4" width="10.28515625" bestFit="1" customWidth="1"/>
    <col min="7" max="7" width="10.28515625" bestFit="1" customWidth="1"/>
  </cols>
  <sheetData>
    <row r="3" spans="3:20" x14ac:dyDescent="0.25">
      <c r="C3" s="1"/>
      <c r="D3" s="13" t="s">
        <v>56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x14ac:dyDescent="0.25">
      <c r="C4" s="1"/>
      <c r="D4" s="1" t="s">
        <v>64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3:20" x14ac:dyDescent="0.25">
      <c r="C5" t="s">
        <v>53</v>
      </c>
      <c r="F5" t="s">
        <v>54</v>
      </c>
    </row>
    <row r="6" spans="3:20" x14ac:dyDescent="0.25">
      <c r="C6" t="s">
        <v>21</v>
      </c>
      <c r="D6" t="s">
        <v>42</v>
      </c>
      <c r="F6" t="s">
        <v>21</v>
      </c>
      <c r="G6" t="s">
        <v>42</v>
      </c>
    </row>
    <row r="7" spans="3:20" x14ac:dyDescent="0.25">
      <c r="C7">
        <v>154.7783</v>
      </c>
      <c r="D7">
        <v>165.88640000000001</v>
      </c>
      <c r="F7">
        <v>53.010300000000001</v>
      </c>
      <c r="G7">
        <v>169.84479999999999</v>
      </c>
    </row>
    <row r="8" spans="3:20" x14ac:dyDescent="0.25">
      <c r="C8">
        <v>116.73860000000001</v>
      </c>
      <c r="D8">
        <v>304.42410000000001</v>
      </c>
      <c r="F8">
        <v>130.6061</v>
      </c>
      <c r="G8">
        <v>75.080690000000004</v>
      </c>
    </row>
    <row r="9" spans="3:20" x14ac:dyDescent="0.25">
      <c r="C9">
        <v>71.848569999999995</v>
      </c>
      <c r="D9">
        <v>240.56370000000001</v>
      </c>
      <c r="F9">
        <v>115.0956</v>
      </c>
      <c r="G9">
        <v>158.893</v>
      </c>
    </row>
    <row r="10" spans="3:20" x14ac:dyDescent="0.25">
      <c r="C10">
        <v>91.863129999999998</v>
      </c>
      <c r="D10">
        <v>213.19309999999999</v>
      </c>
      <c r="F10">
        <v>132.4776</v>
      </c>
      <c r="G10">
        <v>141.68629999999999</v>
      </c>
    </row>
    <row r="11" spans="3:20" x14ac:dyDescent="0.25">
      <c r="C11">
        <v>101.2475</v>
      </c>
      <c r="D11">
        <v>135.43459999999999</v>
      </c>
      <c r="G11">
        <v>298.26209999999998</v>
      </c>
    </row>
    <row r="12" spans="3:20" x14ac:dyDescent="0.25">
      <c r="C12">
        <v>115.8241</v>
      </c>
      <c r="D12">
        <v>124.2908</v>
      </c>
      <c r="G12">
        <v>269.59800000000001</v>
      </c>
    </row>
    <row r="13" spans="3:20" x14ac:dyDescent="0.25">
      <c r="C13">
        <v>169.03100000000001</v>
      </c>
      <c r="D13">
        <v>126.5168</v>
      </c>
    </row>
    <row r="14" spans="3:20" x14ac:dyDescent="0.25">
      <c r="C14">
        <v>138.27440000000001</v>
      </c>
      <c r="D14">
        <v>134.94810000000001</v>
      </c>
    </row>
    <row r="15" spans="3:20" x14ac:dyDescent="0.25">
      <c r="C15">
        <v>119.9507</v>
      </c>
      <c r="D15">
        <v>180.65719999999999</v>
      </c>
    </row>
    <row r="17" spans="2:13" x14ac:dyDescent="0.25">
      <c r="B17" s="8" t="s">
        <v>28</v>
      </c>
      <c r="C17" s="8">
        <f>AVERAGE(C7:C15)</f>
        <v>119.95070000000003</v>
      </c>
      <c r="D17" s="8">
        <f>AVERAGE(D7:D15)</f>
        <v>180.65719999999999</v>
      </c>
      <c r="F17" s="8">
        <f>AVERAGE(F7:F14)</f>
        <v>107.7974</v>
      </c>
      <c r="G17" s="8">
        <f>AVERAGE(G7:G14)</f>
        <v>185.56081499999996</v>
      </c>
    </row>
    <row r="18" spans="2:13" x14ac:dyDescent="0.25">
      <c r="B18" s="8" t="s">
        <v>18</v>
      </c>
      <c r="C18" s="8">
        <f>STDEV(C7:C15)/SQRT(COUNT(C7:C15))</f>
        <v>10.163577505260694</v>
      </c>
      <c r="D18" s="8">
        <f>STDEV(D7:D15)/SQRT(COUNT(D7:D15))</f>
        <v>20.557019257421526</v>
      </c>
      <c r="F18" s="8">
        <f>STDEV(F7:F15)/SQRT(COUNT(F7:F15))</f>
        <v>18.673151665292067</v>
      </c>
      <c r="G18" s="8">
        <f>STDEV(G7:G15)/SQRT(COUNT(G7:G15))</f>
        <v>34.084612693624095</v>
      </c>
    </row>
    <row r="19" spans="2:13" x14ac:dyDescent="0.25">
      <c r="B19" s="8" t="s">
        <v>175</v>
      </c>
      <c r="C19" s="8">
        <f>COUNT(C7:C15)</f>
        <v>9</v>
      </c>
      <c r="D19" s="8">
        <f>COUNT(D7:D15)</f>
        <v>9</v>
      </c>
      <c r="F19" s="8">
        <f>COUNT(F7:F14)</f>
        <v>4</v>
      </c>
      <c r="G19" s="8">
        <f>COUNT(G7:G14)</f>
        <v>6</v>
      </c>
    </row>
    <row r="20" spans="2:13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x14ac:dyDescent="0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 x14ac:dyDescent="0.2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x14ac:dyDescent="0.2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V47"/>
  <sheetViews>
    <sheetView workbookViewId="0">
      <selection activeCell="E45" sqref="E45"/>
    </sheetView>
  </sheetViews>
  <sheetFormatPr defaultRowHeight="15" x14ac:dyDescent="0.25"/>
  <cols>
    <col min="3" max="3" width="18.7109375" bestFit="1" customWidth="1"/>
    <col min="4" max="4" width="19.85546875" bestFit="1" customWidth="1"/>
    <col min="5" max="5" width="13.140625" bestFit="1" customWidth="1"/>
    <col min="6" max="6" width="14.28515625" bestFit="1" customWidth="1"/>
    <col min="9" max="9" width="14.5703125" bestFit="1" customWidth="1"/>
    <col min="10" max="10" width="14.5703125" customWidth="1"/>
    <col min="13" max="13" width="11.140625" bestFit="1" customWidth="1"/>
  </cols>
  <sheetData>
    <row r="4" spans="3:22" x14ac:dyDescent="0.25">
      <c r="C4" s="11" t="s">
        <v>29</v>
      </c>
      <c r="K4" s="8" t="s">
        <v>17</v>
      </c>
      <c r="L4" s="8" t="s">
        <v>37</v>
      </c>
      <c r="M4" s="8" t="s">
        <v>175</v>
      </c>
    </row>
    <row r="5" spans="3:22" x14ac:dyDescent="0.25">
      <c r="C5" t="s">
        <v>36</v>
      </c>
      <c r="D5">
        <v>0.68923653446627875</v>
      </c>
      <c r="E5">
        <v>0.4947879643433073</v>
      </c>
      <c r="F5">
        <v>0.77018203311324807</v>
      </c>
      <c r="G5">
        <v>0.64559796608552389</v>
      </c>
      <c r="H5">
        <v>0.57715483015356805</v>
      </c>
      <c r="K5" s="8">
        <f>AVERAGE(D5:H5)</f>
        <v>0.63539186563238526</v>
      </c>
      <c r="L5" s="8">
        <f>STDEV(D5:H5)/SQRT(COUNT(D5:H5))</f>
        <v>4.7081212525209949E-2</v>
      </c>
      <c r="M5" s="8">
        <f>COUNT(D5:H5)</f>
        <v>5</v>
      </c>
    </row>
    <row r="6" spans="3:22" x14ac:dyDescent="0.25">
      <c r="C6" t="s">
        <v>33</v>
      </c>
      <c r="D6">
        <v>2.7889324513040551E-2</v>
      </c>
      <c r="E6">
        <v>2.7889324513040551E-2</v>
      </c>
      <c r="F6">
        <v>2.7889324513040551E-2</v>
      </c>
      <c r="G6">
        <v>3.5747749654331425E-2</v>
      </c>
      <c r="H6">
        <v>2.3704441624327485E-2</v>
      </c>
      <c r="K6" s="8">
        <f t="shared" ref="K6:K11" si="0">AVERAGE(D6:H6)</f>
        <v>2.8624032963556111E-2</v>
      </c>
      <c r="L6" s="8">
        <f t="shared" ref="L6:L11" si="1">STDEV(D6:H6)/SQRT(COUNT(D6:H6))</f>
        <v>1.956643911870796E-3</v>
      </c>
      <c r="M6" s="8">
        <f t="shared" ref="M6:M11" si="2">COUNT(D6:H6)</f>
        <v>5</v>
      </c>
    </row>
    <row r="7" spans="3:22" x14ac:dyDescent="0.25">
      <c r="C7" t="s">
        <v>34</v>
      </c>
      <c r="D7">
        <v>2.7889324513040551E-2</v>
      </c>
      <c r="E7">
        <v>2.7889324513040551E-2</v>
      </c>
      <c r="F7">
        <v>2.7889324513040551E-2</v>
      </c>
      <c r="G7">
        <v>2.7889324513040551E-2</v>
      </c>
      <c r="H7">
        <v>2.7889324513040551E-2</v>
      </c>
      <c r="K7" s="8">
        <f t="shared" si="0"/>
        <v>2.7889324513040555E-2</v>
      </c>
      <c r="L7" s="8">
        <f t="shared" si="1"/>
        <v>1.7347234759768071E-18</v>
      </c>
      <c r="M7" s="8">
        <f t="shared" si="2"/>
        <v>5</v>
      </c>
    </row>
    <row r="8" spans="3:22" x14ac:dyDescent="0.25">
      <c r="C8" t="s">
        <v>35</v>
      </c>
      <c r="D8">
        <v>3.5285329791012919E-2</v>
      </c>
      <c r="E8">
        <v>3.5285329791012919E-2</v>
      </c>
      <c r="F8">
        <v>5.9260497275221438E-2</v>
      </c>
      <c r="G8">
        <v>8.041597646274809E-2</v>
      </c>
      <c r="H8">
        <v>5.5520666429948941E-2</v>
      </c>
      <c r="K8" s="8">
        <f t="shared" si="0"/>
        <v>5.3153559949988861E-2</v>
      </c>
      <c r="L8" s="8">
        <f t="shared" si="1"/>
        <v>8.4400371110713458E-3</v>
      </c>
      <c r="M8" s="8">
        <f t="shared" si="2"/>
        <v>5</v>
      </c>
    </row>
    <row r="9" spans="3:22" x14ac:dyDescent="0.25">
      <c r="C9" t="s">
        <v>15</v>
      </c>
      <c r="D9">
        <v>3.5747749654331425E-2</v>
      </c>
      <c r="E9">
        <v>2.7889324513040551E-2</v>
      </c>
      <c r="F9">
        <v>2.980987849040987E-2</v>
      </c>
      <c r="G9">
        <v>6.3219636051911887E-2</v>
      </c>
      <c r="H9">
        <v>5.5983086293267446E-2</v>
      </c>
      <c r="K9" s="8">
        <f t="shared" si="0"/>
        <v>4.2529935000592239E-2</v>
      </c>
      <c r="L9" s="8">
        <f t="shared" si="1"/>
        <v>7.1805165567598939E-3</v>
      </c>
      <c r="M9" s="8">
        <f t="shared" si="2"/>
        <v>5</v>
      </c>
    </row>
    <row r="10" spans="3:22" x14ac:dyDescent="0.25">
      <c r="C10" t="s">
        <v>38</v>
      </c>
      <c r="D10">
        <v>3.5285329791012919E-2</v>
      </c>
      <c r="E10">
        <v>4.3646227100755011E-2</v>
      </c>
      <c r="F10">
        <v>3.5285329791012919E-2</v>
      </c>
      <c r="G10">
        <v>4.8143464949653457E-2</v>
      </c>
      <c r="H10">
        <v>4.980761651259881E-2</v>
      </c>
      <c r="K10" s="8">
        <f t="shared" si="0"/>
        <v>4.243359362900663E-2</v>
      </c>
      <c r="L10" s="8">
        <f t="shared" si="1"/>
        <v>3.0874315840033356E-3</v>
      </c>
      <c r="M10" s="8">
        <f t="shared" si="2"/>
        <v>5</v>
      </c>
      <c r="R10" s="9"/>
      <c r="S10" s="9"/>
      <c r="T10" s="9"/>
      <c r="U10" s="9"/>
      <c r="V10" s="9"/>
    </row>
    <row r="11" spans="3:22" x14ac:dyDescent="0.25">
      <c r="C11" t="s">
        <v>39</v>
      </c>
      <c r="D11">
        <v>4.1725673123385695E-2</v>
      </c>
      <c r="E11">
        <v>3.5285329791012919E-2</v>
      </c>
      <c r="F11">
        <v>2.7889324513040551E-2</v>
      </c>
      <c r="G11">
        <v>4.2205593785731896E-2</v>
      </c>
      <c r="H11">
        <v>3.033530726446769E-2</v>
      </c>
      <c r="K11" s="8">
        <f t="shared" si="0"/>
        <v>3.5488245695527755E-2</v>
      </c>
      <c r="L11" s="8">
        <f t="shared" si="1"/>
        <v>2.9014291199253557E-3</v>
      </c>
      <c r="M11" s="8">
        <f t="shared" si="2"/>
        <v>5</v>
      </c>
      <c r="R11" s="9"/>
      <c r="S11" s="9"/>
      <c r="T11" s="9"/>
      <c r="U11" s="9"/>
      <c r="V11" s="9"/>
    </row>
    <row r="12" spans="3:22" x14ac:dyDescent="0.25">
      <c r="K12" s="9"/>
      <c r="L12" s="9"/>
      <c r="M12" s="9"/>
      <c r="R12" s="9"/>
      <c r="S12" s="9"/>
      <c r="T12" s="9"/>
      <c r="U12" s="9"/>
      <c r="V12" s="9"/>
    </row>
    <row r="13" spans="3:22" x14ac:dyDescent="0.25">
      <c r="C13" s="12" t="s">
        <v>30</v>
      </c>
      <c r="K13" s="8" t="s">
        <v>17</v>
      </c>
      <c r="L13" s="8" t="s">
        <v>37</v>
      </c>
      <c r="M13" s="8" t="s">
        <v>175</v>
      </c>
      <c r="R13" s="9"/>
      <c r="S13" s="9"/>
      <c r="T13" s="9"/>
      <c r="U13" s="9"/>
      <c r="V13" s="9"/>
    </row>
    <row r="14" spans="3:22" x14ac:dyDescent="0.25">
      <c r="C14" t="s">
        <v>36</v>
      </c>
      <c r="D14">
        <v>0.53410191915938587</v>
      </c>
      <c r="E14">
        <v>0.64559796608552389</v>
      </c>
      <c r="F14">
        <v>0.64350297027323555</v>
      </c>
      <c r="G14">
        <v>0.60019981709637138</v>
      </c>
      <c r="H14">
        <v>0.73631536219329208</v>
      </c>
      <c r="I14">
        <v>0.77730415867575942</v>
      </c>
      <c r="K14" s="8">
        <f>AVERAGE(D14:I14)</f>
        <v>0.65617036558059461</v>
      </c>
      <c r="L14" s="8">
        <f>STDEV(D14:I14)/SQRT(COUNT(D14:I14))</f>
        <v>3.6240981754518807E-2</v>
      </c>
      <c r="M14" s="8">
        <f>COUNT(D14:I14)</f>
        <v>6</v>
      </c>
      <c r="R14" s="9"/>
      <c r="S14" s="9"/>
      <c r="T14" s="10"/>
      <c r="U14" s="9"/>
      <c r="V14" s="9"/>
    </row>
    <row r="15" spans="3:22" x14ac:dyDescent="0.25">
      <c r="C15" t="s">
        <v>33</v>
      </c>
      <c r="D15">
        <v>2.1877270373465072E-2</v>
      </c>
      <c r="E15">
        <v>2.7889324513040551E-2</v>
      </c>
      <c r="F15">
        <v>2.9739966661987451E-2</v>
      </c>
      <c r="G15">
        <v>3.4973276173732311E-2</v>
      </c>
      <c r="H15">
        <v>2.980987849040987E-2</v>
      </c>
      <c r="I15">
        <v>2.7889324513040551E-2</v>
      </c>
      <c r="K15" s="8">
        <f t="shared" ref="K15:K20" si="3">AVERAGE(D15:I15)</f>
        <v>2.8696506787612635E-2</v>
      </c>
      <c r="L15" s="8">
        <f t="shared" ref="L15:L20" si="4">STDEV(D15:I15)/SQRT(COUNT(D15:I15))</f>
        <v>1.7275349558002384E-3</v>
      </c>
      <c r="M15" s="8">
        <f t="shared" ref="M15:M20" si="5">COUNT(D15:I15)</f>
        <v>6</v>
      </c>
      <c r="R15" s="9"/>
      <c r="S15" s="9"/>
      <c r="T15" s="10"/>
      <c r="U15" s="9"/>
      <c r="V15" s="9"/>
    </row>
    <row r="16" spans="3:22" x14ac:dyDescent="0.25">
      <c r="C16" t="s">
        <v>34</v>
      </c>
      <c r="D16">
        <v>2.7889324513040551E-2</v>
      </c>
      <c r="E16">
        <v>2.7889324513040551E-2</v>
      </c>
      <c r="F16">
        <v>2.7889324513040551E-2</v>
      </c>
      <c r="G16">
        <v>0.15339128482172296</v>
      </c>
      <c r="H16">
        <v>2.7889324513040551E-2</v>
      </c>
      <c r="I16">
        <v>2.980987849040987E-2</v>
      </c>
      <c r="K16" s="8">
        <f t="shared" si="3"/>
        <v>4.9126410227382511E-2</v>
      </c>
      <c r="L16" s="8">
        <f t="shared" si="4"/>
        <v>2.0855333219644515E-2</v>
      </c>
      <c r="M16" s="8">
        <f t="shared" si="5"/>
        <v>6</v>
      </c>
      <c r="R16" s="9"/>
      <c r="S16" s="9"/>
      <c r="T16" s="10"/>
      <c r="U16" s="9"/>
      <c r="V16" s="9"/>
    </row>
    <row r="17" spans="3:22" x14ac:dyDescent="0.25">
      <c r="C17" t="s">
        <v>35</v>
      </c>
      <c r="D17">
        <v>0.14759272429685147</v>
      </c>
      <c r="E17">
        <v>5.7517326392626661E-2</v>
      </c>
      <c r="F17">
        <v>2.5157150370346708E-2</v>
      </c>
      <c r="G17">
        <v>5.4201569476746439E-2</v>
      </c>
      <c r="H17">
        <v>4.776122614437367E-2</v>
      </c>
      <c r="I17">
        <v>5.4201569476746439E-2</v>
      </c>
      <c r="K17" s="8">
        <f t="shared" si="3"/>
        <v>6.4405261026281899E-2</v>
      </c>
      <c r="L17" s="8">
        <f t="shared" si="4"/>
        <v>1.7314027471577974E-2</v>
      </c>
      <c r="M17" s="8">
        <f t="shared" si="5"/>
        <v>6</v>
      </c>
      <c r="R17" s="9"/>
      <c r="S17" s="9"/>
      <c r="T17" s="10"/>
      <c r="U17" s="9"/>
      <c r="V17" s="9"/>
    </row>
    <row r="18" spans="3:22" x14ac:dyDescent="0.25">
      <c r="C18" t="s">
        <v>15</v>
      </c>
      <c r="D18">
        <v>2.980987849040987E-2</v>
      </c>
      <c r="E18">
        <v>5.0902408825866961E-2</v>
      </c>
      <c r="F18">
        <v>5.7647237856212799E-2</v>
      </c>
      <c r="G18">
        <v>4.3143754932303796E-2</v>
      </c>
      <c r="H18">
        <v>4.7300569602479831E-2</v>
      </c>
      <c r="I18">
        <v>5.5562021733730836E-2</v>
      </c>
      <c r="K18" s="8">
        <f t="shared" si="3"/>
        <v>4.7394311906834012E-2</v>
      </c>
      <c r="L18" s="8">
        <f t="shared" si="4"/>
        <v>4.1288781330331157E-3</v>
      </c>
      <c r="M18" s="8">
        <f t="shared" si="5"/>
        <v>6</v>
      </c>
      <c r="R18" s="9"/>
      <c r="S18" s="9"/>
      <c r="T18" s="10"/>
      <c r="U18" s="9"/>
      <c r="V18" s="9"/>
    </row>
    <row r="19" spans="3:22" x14ac:dyDescent="0.25">
      <c r="C19" t="s">
        <v>38</v>
      </c>
      <c r="D19">
        <v>5.9390828892821365E-2</v>
      </c>
      <c r="E19">
        <v>8.041597646274809E-2</v>
      </c>
      <c r="F19">
        <v>0.1474695864422092</v>
      </c>
      <c r="G19">
        <v>0.13397281140114062</v>
      </c>
      <c r="H19">
        <v>0.16659153948283295</v>
      </c>
      <c r="I19">
        <v>0.13359044663518838</v>
      </c>
      <c r="K19" s="8">
        <f t="shared" si="3"/>
        <v>0.12023853155282344</v>
      </c>
      <c r="L19" s="8">
        <f t="shared" si="4"/>
        <v>1.6877316716793718E-2</v>
      </c>
      <c r="M19" s="8">
        <f t="shared" si="5"/>
        <v>6</v>
      </c>
      <c r="R19" s="9"/>
      <c r="S19" s="9"/>
      <c r="T19" s="10"/>
      <c r="U19" s="9"/>
      <c r="V19" s="9"/>
    </row>
    <row r="20" spans="3:22" x14ac:dyDescent="0.25">
      <c r="C20" t="s">
        <v>39</v>
      </c>
      <c r="D20">
        <v>0.16659153948283295</v>
      </c>
      <c r="E20">
        <v>0.51589680051394482</v>
      </c>
      <c r="F20">
        <v>0.20270436269236475</v>
      </c>
      <c r="G20">
        <v>0.28943961051850303</v>
      </c>
      <c r="H20">
        <v>0.17709859466965663</v>
      </c>
      <c r="I20">
        <v>0.1722241601109866</v>
      </c>
      <c r="K20" s="8">
        <f t="shared" si="3"/>
        <v>0.25399251133138151</v>
      </c>
      <c r="L20" s="8">
        <f t="shared" si="4"/>
        <v>5.5593313532227372E-2</v>
      </c>
      <c r="M20" s="8">
        <f t="shared" si="5"/>
        <v>6</v>
      </c>
      <c r="R20" s="9"/>
      <c r="S20" s="9"/>
      <c r="T20" s="10"/>
      <c r="U20" s="9"/>
      <c r="V20" s="9"/>
    </row>
    <row r="21" spans="3:22" x14ac:dyDescent="0.25">
      <c r="K21" s="9"/>
      <c r="L21" s="9"/>
      <c r="M21" s="9"/>
      <c r="R21" s="9"/>
      <c r="S21" s="9"/>
      <c r="T21" s="10"/>
      <c r="U21" s="9"/>
      <c r="V21" s="9"/>
    </row>
    <row r="22" spans="3:22" x14ac:dyDescent="0.25">
      <c r="C22" s="11" t="s">
        <v>31</v>
      </c>
      <c r="K22" s="8" t="s">
        <v>17</v>
      </c>
      <c r="L22" s="8" t="s">
        <v>37</v>
      </c>
      <c r="M22" s="8" t="s">
        <v>175</v>
      </c>
      <c r="R22" s="9"/>
      <c r="S22" s="9"/>
      <c r="T22" s="10"/>
      <c r="U22" s="9"/>
      <c r="V22" s="9"/>
    </row>
    <row r="23" spans="3:22" x14ac:dyDescent="0.25">
      <c r="C23" t="s">
        <v>36</v>
      </c>
      <c r="D23">
        <v>0.84845339409358733</v>
      </c>
      <c r="E23">
        <v>0.69293328977339219</v>
      </c>
      <c r="F23">
        <v>0.47490800403147743</v>
      </c>
      <c r="G23">
        <v>0.4947879643433073</v>
      </c>
      <c r="H23">
        <v>0.57444873066769597</v>
      </c>
      <c r="K23" s="8">
        <f>AVERAGE(D23:H23)</f>
        <v>0.6171062765818921</v>
      </c>
      <c r="L23" s="8">
        <f>STDEV(D23:H23)/SQRT(COUNT(D23:H23))</f>
        <v>6.9380476057444823E-2</v>
      </c>
      <c r="M23" s="8">
        <f>COUNT(D23:H23)</f>
        <v>5</v>
      </c>
      <c r="R23" s="9"/>
      <c r="S23" s="9"/>
      <c r="T23" s="10"/>
      <c r="U23" s="9"/>
      <c r="V23" s="9"/>
    </row>
    <row r="24" spans="3:22" x14ac:dyDescent="0.25">
      <c r="C24" t="s">
        <v>33</v>
      </c>
      <c r="D24">
        <v>2.7889324513040551E-2</v>
      </c>
      <c r="E24">
        <v>3.1730432467779186E-2</v>
      </c>
      <c r="F24">
        <v>3.346422099213469E-2</v>
      </c>
      <c r="G24">
        <v>2.7889324513040551E-2</v>
      </c>
      <c r="H24">
        <v>2.7114851032441434E-2</v>
      </c>
      <c r="K24" s="8">
        <f t="shared" ref="K24:K29" si="6">AVERAGE(D24:H24)</f>
        <v>2.9617630703687281E-2</v>
      </c>
      <c r="L24" s="8">
        <f t="shared" ref="L24:L29" si="7">STDEV(D24:H24)/SQRT(COUNT(D24:H24))</f>
        <v>1.2549537601359039E-3</v>
      </c>
      <c r="M24" s="8">
        <f t="shared" ref="M24:M29" si="8">COUNT(D24:H24)</f>
        <v>5</v>
      </c>
      <c r="R24" s="9"/>
      <c r="S24" s="9"/>
      <c r="T24" s="10"/>
      <c r="U24" s="9"/>
      <c r="V24" s="9"/>
    </row>
    <row r="25" spans="3:22" x14ac:dyDescent="0.25">
      <c r="C25" t="s">
        <v>34</v>
      </c>
      <c r="D25">
        <v>2.7889324513040551E-2</v>
      </c>
      <c r="E25">
        <v>2.7889324513040551E-2</v>
      </c>
      <c r="F25">
        <v>2.980987849040987E-2</v>
      </c>
      <c r="G25">
        <v>2.7889324513040551E-2</v>
      </c>
      <c r="H25">
        <v>2.7889324513040551E-2</v>
      </c>
      <c r="K25" s="8">
        <f t="shared" si="6"/>
        <v>2.8273435308514415E-2</v>
      </c>
      <c r="L25" s="8">
        <f t="shared" si="7"/>
        <v>3.8411079547386387E-4</v>
      </c>
      <c r="M25" s="8">
        <f t="shared" si="8"/>
        <v>5</v>
      </c>
      <c r="R25" s="9"/>
      <c r="S25" s="9"/>
      <c r="T25" s="10"/>
      <c r="U25" s="9"/>
      <c r="V25" s="9"/>
    </row>
    <row r="26" spans="3:22" x14ac:dyDescent="0.25">
      <c r="C26" t="s">
        <v>35</v>
      </c>
      <c r="D26">
        <v>0.48638110645821542</v>
      </c>
      <c r="E26">
        <v>0.51792404632907152</v>
      </c>
      <c r="F26">
        <v>0.36877390661456755</v>
      </c>
      <c r="G26">
        <v>0.48690828584183327</v>
      </c>
      <c r="H26">
        <v>0.3169465733859968</v>
      </c>
      <c r="K26" s="8">
        <f t="shared" si="6"/>
        <v>0.43538678372593687</v>
      </c>
      <c r="L26" s="8">
        <f t="shared" si="7"/>
        <v>3.9072141400008226E-2</v>
      </c>
      <c r="M26" s="8">
        <f t="shared" si="8"/>
        <v>5</v>
      </c>
      <c r="R26" s="9"/>
      <c r="S26" s="9"/>
      <c r="T26" s="9"/>
      <c r="U26" s="9"/>
      <c r="V26" s="9"/>
    </row>
    <row r="27" spans="3:22" x14ac:dyDescent="0.25">
      <c r="C27" t="s">
        <v>15</v>
      </c>
      <c r="D27">
        <v>0.53572043323819019</v>
      </c>
      <c r="E27">
        <v>0.61808729904845094</v>
      </c>
      <c r="F27">
        <v>0.84845339409358733</v>
      </c>
      <c r="G27">
        <v>0.24856167671668974</v>
      </c>
      <c r="H27">
        <v>0.16035978131265963</v>
      </c>
      <c r="K27" s="8">
        <f t="shared" si="6"/>
        <v>0.48223651688191554</v>
      </c>
      <c r="L27" s="8">
        <f t="shared" si="7"/>
        <v>0.12522765854748261</v>
      </c>
      <c r="M27" s="8">
        <f t="shared" si="8"/>
        <v>5</v>
      </c>
      <c r="R27" s="9"/>
      <c r="S27" s="9"/>
      <c r="T27" s="9"/>
      <c r="U27" s="9"/>
      <c r="V27" s="9"/>
    </row>
    <row r="28" spans="3:22" x14ac:dyDescent="0.25">
      <c r="C28" t="s">
        <v>38</v>
      </c>
      <c r="D28">
        <v>0.49208186485743521</v>
      </c>
      <c r="E28">
        <v>0.69058179800024888</v>
      </c>
      <c r="F28">
        <v>0.35395003948452447</v>
      </c>
      <c r="G28">
        <v>0.49208186485743521</v>
      </c>
      <c r="H28">
        <v>0.26515754089158844</v>
      </c>
      <c r="K28" s="8">
        <f t="shared" si="6"/>
        <v>0.45877062161824639</v>
      </c>
      <c r="L28" s="8">
        <f t="shared" si="7"/>
        <v>7.2259628706217563E-2</v>
      </c>
      <c r="M28" s="8">
        <f t="shared" si="8"/>
        <v>5</v>
      </c>
      <c r="R28" s="9"/>
      <c r="S28" s="9"/>
      <c r="T28" s="9"/>
      <c r="U28" s="9"/>
      <c r="V28" s="9"/>
    </row>
    <row r="29" spans="3:22" x14ac:dyDescent="0.25">
      <c r="C29" t="s">
        <v>39</v>
      </c>
      <c r="D29">
        <v>0.4427425380774605</v>
      </c>
      <c r="E29">
        <v>0.58515075273834682</v>
      </c>
      <c r="F29">
        <v>0.64963023891930705</v>
      </c>
      <c r="G29">
        <v>0.52589577042958768</v>
      </c>
      <c r="H29">
        <v>0.53572043323819019</v>
      </c>
      <c r="K29" s="8">
        <f t="shared" si="6"/>
        <v>0.54782794668057844</v>
      </c>
      <c r="L29" s="8">
        <f t="shared" si="7"/>
        <v>3.4225176329152319E-2</v>
      </c>
      <c r="M29" s="8">
        <f t="shared" si="8"/>
        <v>5</v>
      </c>
      <c r="R29" s="9"/>
      <c r="S29" s="9"/>
      <c r="T29" s="9"/>
      <c r="U29" s="9"/>
      <c r="V29" s="9"/>
    </row>
    <row r="30" spans="3:22" x14ac:dyDescent="0.25">
      <c r="K30" s="9"/>
      <c r="L30" s="9"/>
      <c r="M30" s="9"/>
      <c r="R30" s="9"/>
      <c r="S30" s="9"/>
      <c r="T30" s="9"/>
      <c r="U30" s="9"/>
      <c r="V30" s="9"/>
    </row>
    <row r="31" spans="3:22" x14ac:dyDescent="0.25">
      <c r="C31" s="11" t="s">
        <v>32</v>
      </c>
      <c r="K31" s="8" t="s">
        <v>17</v>
      </c>
      <c r="L31" s="8" t="s">
        <v>37</v>
      </c>
      <c r="M31" s="8" t="s">
        <v>175</v>
      </c>
      <c r="R31" s="9"/>
      <c r="S31" s="9"/>
      <c r="T31" s="9"/>
      <c r="U31" s="9"/>
      <c r="V31" s="9"/>
    </row>
    <row r="32" spans="3:22" x14ac:dyDescent="0.25">
      <c r="C32" t="s">
        <v>36</v>
      </c>
      <c r="D32">
        <v>0.5827992609652034</v>
      </c>
      <c r="E32">
        <v>0.77730415867575942</v>
      </c>
      <c r="F32">
        <v>0.62888031383928367</v>
      </c>
      <c r="G32">
        <v>0.53572043323819019</v>
      </c>
      <c r="H32">
        <v>0.4947879643433073</v>
      </c>
      <c r="K32" s="8">
        <f>AVERAGE(D32:H32)</f>
        <v>0.60389842621234879</v>
      </c>
      <c r="L32" s="8">
        <f>STDEV(D32:H32)/SQRT(COUNT(D32:H32))</f>
        <v>4.8832442673883654E-2</v>
      </c>
      <c r="M32" s="8">
        <f>COUNT(D32:H32)</f>
        <v>5</v>
      </c>
      <c r="R32" s="9"/>
      <c r="S32" s="9"/>
      <c r="T32" s="9"/>
      <c r="U32" s="9"/>
      <c r="V32" s="9"/>
    </row>
    <row r="33" spans="3:22" x14ac:dyDescent="0.25">
      <c r="C33" t="s">
        <v>33</v>
      </c>
      <c r="D33">
        <v>2.7889324513040551E-2</v>
      </c>
      <c r="E33">
        <v>2.1877270373465072E-2</v>
      </c>
      <c r="F33">
        <v>2.7452166852559211E-2</v>
      </c>
      <c r="G33">
        <v>2.7889324513040551E-2</v>
      </c>
      <c r="H33">
        <v>2.7114851032441434E-2</v>
      </c>
      <c r="K33" s="8">
        <f t="shared" ref="K33:K38" si="9">AVERAGE(D33:H33)</f>
        <v>2.6444587456909363E-2</v>
      </c>
      <c r="L33" s="8">
        <f t="shared" ref="L33:L38" si="10">STDEV(D33:H33)/SQRT(COUNT(D33:H33))</f>
        <v>1.151073089831016E-3</v>
      </c>
      <c r="M33" s="8">
        <f t="shared" ref="M33:M38" si="11">COUNT(D33:H33)</f>
        <v>5</v>
      </c>
      <c r="R33" s="9"/>
      <c r="S33" s="9"/>
      <c r="T33" s="9"/>
      <c r="U33" s="9"/>
      <c r="V33" s="9"/>
    </row>
    <row r="34" spans="3:22" x14ac:dyDescent="0.25">
      <c r="C34" t="s">
        <v>34</v>
      </c>
      <c r="D34">
        <v>2.980987849040987E-2</v>
      </c>
      <c r="E34">
        <v>2.1877270373465072E-2</v>
      </c>
      <c r="F34">
        <v>4.5554480282476217E-2</v>
      </c>
      <c r="G34">
        <v>2.3704441624327485E-2</v>
      </c>
      <c r="H34">
        <v>2.9739966661987451E-2</v>
      </c>
      <c r="K34" s="8">
        <f t="shared" si="9"/>
        <v>3.0137207486533219E-2</v>
      </c>
      <c r="L34" s="8">
        <f t="shared" si="10"/>
        <v>4.1687185246710636E-3</v>
      </c>
      <c r="M34" s="8">
        <f t="shared" si="11"/>
        <v>5</v>
      </c>
      <c r="R34" s="9"/>
      <c r="S34" s="9"/>
      <c r="T34" s="9"/>
      <c r="U34" s="9"/>
      <c r="V34" s="9"/>
    </row>
    <row r="35" spans="3:22" x14ac:dyDescent="0.25">
      <c r="C35" t="s">
        <v>35</v>
      </c>
      <c r="D35">
        <v>0.4023957265691504</v>
      </c>
      <c r="E35">
        <v>0.50870121901756327</v>
      </c>
      <c r="F35">
        <v>0.35395003948452447</v>
      </c>
      <c r="G35">
        <v>0.75698626570750083</v>
      </c>
      <c r="H35">
        <v>0.75698626570750083</v>
      </c>
      <c r="K35" s="8">
        <f t="shared" si="9"/>
        <v>0.55580390329724794</v>
      </c>
      <c r="L35" s="8">
        <f t="shared" si="10"/>
        <v>8.5862215141311385E-2</v>
      </c>
      <c r="M35" s="8">
        <f t="shared" si="11"/>
        <v>5</v>
      </c>
      <c r="R35" s="9"/>
      <c r="S35" s="9"/>
      <c r="T35" s="9"/>
      <c r="U35" s="9"/>
      <c r="V35" s="9"/>
    </row>
    <row r="36" spans="3:22" x14ac:dyDescent="0.25">
      <c r="C36" t="s">
        <v>15</v>
      </c>
      <c r="D36">
        <v>0.77730415867575942</v>
      </c>
      <c r="E36">
        <v>0.54131247173872943</v>
      </c>
      <c r="F36">
        <v>0.35625451095434324</v>
      </c>
      <c r="G36">
        <v>0.4614926146170486</v>
      </c>
      <c r="H36">
        <v>0.73157059448271622</v>
      </c>
      <c r="K36" s="8">
        <f t="shared" si="9"/>
        <v>0.57358687009371945</v>
      </c>
      <c r="L36" s="8">
        <f t="shared" si="10"/>
        <v>7.9780857374488312E-2</v>
      </c>
      <c r="M36" s="8">
        <f t="shared" si="11"/>
        <v>5</v>
      </c>
      <c r="R36" s="9"/>
      <c r="S36" s="9"/>
      <c r="T36" s="9"/>
      <c r="U36" s="9"/>
      <c r="V36" s="9"/>
    </row>
    <row r="37" spans="3:22" x14ac:dyDescent="0.25">
      <c r="C37" t="s">
        <v>38</v>
      </c>
      <c r="D37">
        <v>0.73631536219329208</v>
      </c>
      <c r="E37">
        <v>0.7061549232579315</v>
      </c>
      <c r="F37">
        <v>0.51792404632907152</v>
      </c>
      <c r="G37">
        <v>0.51107190329954466</v>
      </c>
      <c r="H37">
        <v>0.37148000610043963</v>
      </c>
      <c r="K37" s="8">
        <f t="shared" si="9"/>
        <v>0.56858924823605594</v>
      </c>
      <c r="L37" s="8">
        <f t="shared" si="10"/>
        <v>6.7743496084686231E-2</v>
      </c>
      <c r="M37" s="8">
        <f t="shared" si="11"/>
        <v>5</v>
      </c>
      <c r="R37" s="9"/>
      <c r="S37" s="9"/>
      <c r="T37" s="9"/>
      <c r="U37" s="9"/>
      <c r="V37" s="9"/>
    </row>
    <row r="38" spans="3:22" x14ac:dyDescent="0.25">
      <c r="C38" t="s">
        <v>39</v>
      </c>
      <c r="D38">
        <v>0.55680546749258786</v>
      </c>
      <c r="E38">
        <v>0.64350297027323555</v>
      </c>
      <c r="F38">
        <v>0.52541024052741214</v>
      </c>
      <c r="G38">
        <v>0.34384379641539919</v>
      </c>
      <c r="H38">
        <v>0.5156076378345773</v>
      </c>
      <c r="K38" s="8">
        <f t="shared" si="9"/>
        <v>0.51703402250864239</v>
      </c>
      <c r="L38" s="8">
        <f t="shared" si="10"/>
        <v>4.880738294590261E-2</v>
      </c>
      <c r="M38" s="8">
        <f t="shared" si="11"/>
        <v>5</v>
      </c>
      <c r="R38" s="9"/>
      <c r="S38" s="9"/>
      <c r="T38" s="9"/>
      <c r="U38" s="9"/>
      <c r="V38" s="9"/>
    </row>
    <row r="39" spans="3:22" x14ac:dyDescent="0.25">
      <c r="K39" s="9"/>
      <c r="L39" s="9"/>
      <c r="M39" s="9"/>
      <c r="R39" s="9"/>
      <c r="S39" s="9"/>
      <c r="T39" s="9"/>
      <c r="U39" s="9"/>
      <c r="V39" s="9"/>
    </row>
    <row r="40" spans="3:22" x14ac:dyDescent="0.25">
      <c r="K40" s="9"/>
      <c r="L40" s="9"/>
      <c r="M40" s="9"/>
      <c r="R40" s="9"/>
      <c r="S40" s="9"/>
      <c r="T40" s="9"/>
      <c r="U40" s="9"/>
      <c r="V40" s="9"/>
    </row>
    <row r="44" spans="3:22" x14ac:dyDescent="0.25">
      <c r="E44" s="9"/>
      <c r="F44" s="9"/>
      <c r="G44" s="9"/>
      <c r="H44" s="9"/>
      <c r="I44" s="9"/>
      <c r="J44" s="9"/>
    </row>
    <row r="45" spans="3:22" x14ac:dyDescent="0.25">
      <c r="E45" s="9"/>
      <c r="F45" s="9"/>
      <c r="G45" s="9"/>
      <c r="H45" s="9"/>
      <c r="I45" s="9"/>
      <c r="J45" s="9"/>
    </row>
    <row r="47" spans="3:22" x14ac:dyDescent="0.25">
      <c r="D4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workbookViewId="0">
      <selection activeCell="N39" sqref="N39"/>
    </sheetView>
  </sheetViews>
  <sheetFormatPr defaultRowHeight="15" x14ac:dyDescent="0.25"/>
  <sheetData>
    <row r="1" spans="2:14" x14ac:dyDescent="0.25">
      <c r="B1" s="36" t="s">
        <v>151</v>
      </c>
    </row>
    <row r="2" spans="2:14" x14ac:dyDescent="0.25">
      <c r="I2" s="86"/>
      <c r="J2" s="86"/>
      <c r="K2" s="86"/>
      <c r="L2" s="86"/>
      <c r="M2" s="86"/>
      <c r="N2" s="86"/>
    </row>
    <row r="3" spans="2:14" x14ac:dyDescent="0.25">
      <c r="B3" s="85" t="s">
        <v>2</v>
      </c>
      <c r="C3" s="85"/>
      <c r="D3" s="85"/>
      <c r="L3" s="8" t="s">
        <v>17</v>
      </c>
      <c r="M3" s="8" t="s">
        <v>37</v>
      </c>
      <c r="N3" s="8" t="s">
        <v>75</v>
      </c>
    </row>
    <row r="4" spans="2:14" x14ac:dyDescent="0.25">
      <c r="B4" s="3">
        <v>0</v>
      </c>
      <c r="C4">
        <v>7.3395833333333336</v>
      </c>
      <c r="D4">
        <v>7.2025000000000006</v>
      </c>
      <c r="E4">
        <v>7.7273611111111107</v>
      </c>
      <c r="F4">
        <v>7.577638888888889</v>
      </c>
      <c r="I4" s="1"/>
      <c r="J4" s="1"/>
      <c r="K4" s="1"/>
      <c r="L4" s="8">
        <f>AVERAGE(C4:J4)</f>
        <v>7.4617708333333335</v>
      </c>
      <c r="M4" s="8">
        <f>STDEV(C4:J4)/SQRT(COUNT(C4:J4))</f>
        <v>0.1176558371274431</v>
      </c>
      <c r="N4" s="8">
        <f>COUNT(C4:J4)</f>
        <v>4</v>
      </c>
    </row>
    <row r="5" spans="2:14" x14ac:dyDescent="0.25">
      <c r="B5" s="3">
        <v>1</v>
      </c>
      <c r="C5">
        <v>7.5370833333333334</v>
      </c>
      <c r="D5">
        <v>6.9874999999999998</v>
      </c>
      <c r="E5">
        <v>8.2099999999999991</v>
      </c>
      <c r="F5">
        <v>7.1274999999999995</v>
      </c>
      <c r="I5" s="1"/>
      <c r="J5" s="1"/>
      <c r="K5" s="1"/>
      <c r="L5" s="8">
        <f t="shared" ref="L5:L13" si="0">AVERAGE(C5:J5)</f>
        <v>7.4655208333333327</v>
      </c>
      <c r="M5" s="8">
        <f t="shared" ref="M5:M12" si="1">STDEV(C5:J5)/SQRT(COUNT(C5:J5))</f>
        <v>0.27418552445910888</v>
      </c>
      <c r="N5" s="8">
        <f t="shared" ref="N5:N13" si="2">COUNT(C5:J5)</f>
        <v>4</v>
      </c>
    </row>
    <row r="6" spans="2:14" x14ac:dyDescent="0.25">
      <c r="B6" s="3">
        <v>4</v>
      </c>
      <c r="C6">
        <v>7.8174999999999999</v>
      </c>
      <c r="D6">
        <v>7.7766666666666673</v>
      </c>
      <c r="E6">
        <v>8.105833333333333</v>
      </c>
      <c r="F6">
        <v>7.9283333333333328</v>
      </c>
      <c r="I6" s="1"/>
      <c r="J6" s="1"/>
      <c r="K6" s="1"/>
      <c r="L6" s="8">
        <f t="shared" si="0"/>
        <v>7.9070833333333326</v>
      </c>
      <c r="M6" s="8">
        <f t="shared" si="1"/>
        <v>7.359053695706809E-2</v>
      </c>
      <c r="N6" s="8">
        <f t="shared" si="2"/>
        <v>4</v>
      </c>
    </row>
    <row r="7" spans="2:14" x14ac:dyDescent="0.25">
      <c r="B7" s="3">
        <v>5</v>
      </c>
      <c r="C7">
        <v>6.915</v>
      </c>
      <c r="D7">
        <v>7.4700000000000006</v>
      </c>
      <c r="E7">
        <v>7.8550000000000004</v>
      </c>
      <c r="F7">
        <v>8.0570833333333329</v>
      </c>
      <c r="I7" s="1"/>
      <c r="J7" s="1"/>
      <c r="K7" s="1"/>
      <c r="L7" s="8">
        <f t="shared" si="0"/>
        <v>7.5742708333333333</v>
      </c>
      <c r="M7" s="8">
        <f t="shared" si="1"/>
        <v>0.25123481936587838</v>
      </c>
      <c r="N7" s="8">
        <f t="shared" si="2"/>
        <v>4</v>
      </c>
    </row>
    <row r="8" spans="2:14" x14ac:dyDescent="0.25">
      <c r="B8" s="3">
        <v>6</v>
      </c>
      <c r="C8">
        <v>6.1999999999999993</v>
      </c>
      <c r="D8">
        <v>6.1775000000000002</v>
      </c>
      <c r="E8">
        <v>8.0569444444444436</v>
      </c>
      <c r="F8">
        <v>7.7043055555555551</v>
      </c>
      <c r="I8" s="1"/>
      <c r="J8" s="1"/>
      <c r="K8" s="1"/>
      <c r="L8" s="8">
        <f t="shared" si="0"/>
        <v>7.0346875000000004</v>
      </c>
      <c r="M8" s="8">
        <f t="shared" si="1"/>
        <v>0.49369957410043147</v>
      </c>
      <c r="N8" s="8">
        <f t="shared" si="2"/>
        <v>4</v>
      </c>
    </row>
    <row r="9" spans="2:14" x14ac:dyDescent="0.25">
      <c r="B9" s="3">
        <v>7</v>
      </c>
      <c r="C9">
        <v>6.3666666666666671</v>
      </c>
      <c r="D9">
        <v>7.1158333333333328</v>
      </c>
      <c r="E9">
        <v>6.86</v>
      </c>
      <c r="F9">
        <v>7.3825000000000003</v>
      </c>
      <c r="I9" s="1"/>
      <c r="J9" s="1"/>
      <c r="K9" s="1"/>
      <c r="L9" s="8">
        <f t="shared" si="0"/>
        <v>6.9312500000000004</v>
      </c>
      <c r="M9" s="8">
        <f t="shared" si="1"/>
        <v>0.21631929953624529</v>
      </c>
      <c r="N9" s="8">
        <f t="shared" si="2"/>
        <v>4</v>
      </c>
    </row>
    <row r="10" spans="2:14" x14ac:dyDescent="0.25">
      <c r="B10" s="3">
        <v>8</v>
      </c>
      <c r="C10">
        <v>6.6316666666666659</v>
      </c>
      <c r="D10">
        <v>6.2850000000000001</v>
      </c>
      <c r="E10">
        <v>6.92</v>
      </c>
      <c r="F10">
        <v>7.1999999999999993</v>
      </c>
      <c r="I10" s="1"/>
      <c r="J10" s="1"/>
      <c r="K10" s="1"/>
      <c r="L10" s="8">
        <f t="shared" si="0"/>
        <v>6.7591666666666663</v>
      </c>
      <c r="M10" s="8">
        <f t="shared" si="1"/>
        <v>0.19606369429912865</v>
      </c>
      <c r="N10" s="8">
        <f t="shared" si="2"/>
        <v>4</v>
      </c>
    </row>
    <row r="11" spans="2:14" x14ac:dyDescent="0.25">
      <c r="B11" s="3">
        <v>9</v>
      </c>
      <c r="C11">
        <v>6.94</v>
      </c>
      <c r="D11">
        <v>7.38</v>
      </c>
      <c r="E11">
        <v>6.7125000000000004</v>
      </c>
      <c r="F11">
        <v>6.5925000000000002</v>
      </c>
      <c r="I11" s="1"/>
      <c r="J11" s="1"/>
      <c r="K11" s="1"/>
      <c r="L11" s="8">
        <f t="shared" si="0"/>
        <v>6.90625</v>
      </c>
      <c r="M11" s="8">
        <f t="shared" si="1"/>
        <v>0.17357905259564005</v>
      </c>
      <c r="N11" s="8">
        <f t="shared" si="2"/>
        <v>4</v>
      </c>
    </row>
    <row r="12" spans="2:14" x14ac:dyDescent="0.25">
      <c r="B12" s="3">
        <v>10</v>
      </c>
      <c r="C12">
        <v>7.8841666666666672</v>
      </c>
      <c r="D12">
        <v>7.2125000000000004</v>
      </c>
      <c r="E12">
        <v>6.8308333333333335</v>
      </c>
      <c r="F12">
        <v>7.0583333333333336</v>
      </c>
      <c r="I12" s="1"/>
      <c r="J12" s="1"/>
      <c r="K12" s="1"/>
      <c r="L12" s="8">
        <f t="shared" si="0"/>
        <v>7.2464583333333339</v>
      </c>
      <c r="M12" s="8">
        <f t="shared" si="1"/>
        <v>0.22656129469666628</v>
      </c>
      <c r="N12" s="8">
        <f t="shared" si="2"/>
        <v>4</v>
      </c>
    </row>
    <row r="13" spans="2:14" x14ac:dyDescent="0.25">
      <c r="B13" s="3">
        <v>11</v>
      </c>
      <c r="C13">
        <v>6.9383333333333326</v>
      </c>
      <c r="D13">
        <v>6.9500000000000011</v>
      </c>
      <c r="E13">
        <v>7.1475</v>
      </c>
      <c r="F13">
        <v>6.9474999999999998</v>
      </c>
      <c r="I13" s="1"/>
      <c r="J13" s="1"/>
      <c r="K13" s="1"/>
      <c r="L13" s="8">
        <f t="shared" si="0"/>
        <v>6.9958333333333336</v>
      </c>
      <c r="M13" s="8">
        <f>STDEV(C13:J13)/SQRT(COUNT(C13:J13))</f>
        <v>5.061771209544913E-2</v>
      </c>
      <c r="N13" s="8">
        <f t="shared" si="2"/>
        <v>4</v>
      </c>
    </row>
    <row r="15" spans="2:14" x14ac:dyDescent="0.25">
      <c r="B15" s="20" t="s">
        <v>3</v>
      </c>
      <c r="C15" s="20"/>
      <c r="D15" s="20"/>
      <c r="L15" s="8" t="s">
        <v>17</v>
      </c>
      <c r="M15" s="8" t="s">
        <v>37</v>
      </c>
      <c r="N15" s="8" t="s">
        <v>175</v>
      </c>
    </row>
    <row r="16" spans="2:14" x14ac:dyDescent="0.25">
      <c r="B16" s="3">
        <v>0</v>
      </c>
      <c r="C16">
        <v>7.4266666666666667</v>
      </c>
      <c r="D16">
        <v>7.4159722222222229</v>
      </c>
      <c r="E16">
        <v>7.642444444444445</v>
      </c>
      <c r="F16">
        <v>7.5952777777777776</v>
      </c>
      <c r="L16" s="8">
        <f>AVERAGE(C16:J16)</f>
        <v>7.5200902777777783</v>
      </c>
      <c r="M16" s="8">
        <f>STDEV(C16:J16)/SQRT(COUNT(C16:J16))</f>
        <v>5.7873599956179134E-2</v>
      </c>
      <c r="N16" s="8">
        <f>COUNT(C16:J16)</f>
        <v>4</v>
      </c>
    </row>
    <row r="17" spans="2:15" x14ac:dyDescent="0.25">
      <c r="B17" s="3">
        <v>1</v>
      </c>
      <c r="C17">
        <v>8.7725000000000009</v>
      </c>
      <c r="D17">
        <v>6.1966666666666663</v>
      </c>
      <c r="E17">
        <v>7.4791666666666661</v>
      </c>
      <c r="F17">
        <v>7.7283333333333326</v>
      </c>
      <c r="L17" s="8">
        <f t="shared" ref="L17:L25" si="3">AVERAGE(C17:J17)</f>
        <v>7.5441666666666656</v>
      </c>
      <c r="M17" s="8">
        <f t="shared" ref="M17:M24" si="4">STDEV(C17:J17)/SQRT(COUNT(C17:J17))</f>
        <v>0.52936293385610778</v>
      </c>
      <c r="N17" s="8">
        <f t="shared" ref="N17:N25" si="5">COUNT(C17:J17)</f>
        <v>4</v>
      </c>
    </row>
    <row r="18" spans="2:15" x14ac:dyDescent="0.25">
      <c r="B18" s="3">
        <v>4</v>
      </c>
      <c r="C18">
        <v>6.8558333333333339</v>
      </c>
      <c r="D18">
        <v>7.8925000000000001</v>
      </c>
      <c r="E18">
        <v>7.8349999999999991</v>
      </c>
      <c r="F18">
        <v>7.6383333333333328</v>
      </c>
      <c r="L18" s="8">
        <f t="shared" si="3"/>
        <v>7.5554166666666669</v>
      </c>
      <c r="M18" s="8">
        <f t="shared" si="4"/>
        <v>0.23945842154359082</v>
      </c>
      <c r="N18" s="8">
        <f t="shared" si="5"/>
        <v>4</v>
      </c>
    </row>
    <row r="19" spans="2:15" x14ac:dyDescent="0.25">
      <c r="B19" s="3">
        <v>5</v>
      </c>
      <c r="C19">
        <v>7.48</v>
      </c>
      <c r="D19">
        <v>6.9566666666666661</v>
      </c>
      <c r="E19">
        <v>7.7122222222222225</v>
      </c>
      <c r="F19">
        <v>7.3313888888888883</v>
      </c>
      <c r="L19" s="8">
        <f t="shared" si="3"/>
        <v>7.3700694444444448</v>
      </c>
      <c r="M19" s="8">
        <f t="shared" si="4"/>
        <v>0.15852215734671299</v>
      </c>
      <c r="N19" s="8">
        <f t="shared" si="5"/>
        <v>4</v>
      </c>
    </row>
    <row r="20" spans="2:15" x14ac:dyDescent="0.25">
      <c r="B20" s="3">
        <v>6</v>
      </c>
      <c r="C20">
        <v>7.7074999999999996</v>
      </c>
      <c r="D20">
        <v>6.1325000000000003</v>
      </c>
      <c r="E20">
        <v>6.9949999999999992</v>
      </c>
      <c r="F20">
        <v>7.15</v>
      </c>
      <c r="L20" s="8">
        <f t="shared" si="3"/>
        <v>6.9962499999999999</v>
      </c>
      <c r="M20" s="8">
        <f t="shared" si="4"/>
        <v>0.32603441152737223</v>
      </c>
      <c r="N20" s="8">
        <f t="shared" si="5"/>
        <v>4</v>
      </c>
    </row>
    <row r="21" spans="2:15" x14ac:dyDescent="0.25">
      <c r="B21" s="3">
        <v>7</v>
      </c>
      <c r="C21">
        <v>7.0666666666666664</v>
      </c>
      <c r="D21">
        <v>7.4725000000000001</v>
      </c>
      <c r="E21">
        <v>7.5150000000000006</v>
      </c>
      <c r="F21">
        <v>7.6274999999999995</v>
      </c>
      <c r="L21" s="8">
        <f t="shared" si="3"/>
        <v>7.4204166666666662</v>
      </c>
      <c r="M21" s="8">
        <f t="shared" si="4"/>
        <v>0.12236599813673733</v>
      </c>
      <c r="N21" s="8">
        <f t="shared" si="5"/>
        <v>4</v>
      </c>
    </row>
    <row r="22" spans="2:15" x14ac:dyDescent="0.25">
      <c r="B22" s="3">
        <v>8</v>
      </c>
      <c r="C22">
        <v>6.3741666666666665</v>
      </c>
      <c r="D22">
        <v>6.8175000000000008</v>
      </c>
      <c r="E22">
        <v>7.0775000000000006</v>
      </c>
      <c r="F22">
        <v>7.25</v>
      </c>
      <c r="L22" s="8">
        <f t="shared" si="3"/>
        <v>6.8797916666666667</v>
      </c>
      <c r="M22" s="8">
        <f t="shared" si="4"/>
        <v>0.19054301515668323</v>
      </c>
      <c r="N22" s="8">
        <f t="shared" si="5"/>
        <v>4</v>
      </c>
    </row>
    <row r="23" spans="2:15" x14ac:dyDescent="0.25">
      <c r="B23" s="3">
        <v>9</v>
      </c>
      <c r="C23">
        <v>7.75</v>
      </c>
      <c r="D23">
        <v>7.1425000000000001</v>
      </c>
      <c r="E23">
        <v>7.1958333333333329</v>
      </c>
      <c r="F23">
        <v>7.3424999999999994</v>
      </c>
      <c r="L23" s="8">
        <f t="shared" si="3"/>
        <v>7.3577083333333331</v>
      </c>
      <c r="M23" s="8">
        <f t="shared" si="4"/>
        <v>0.13742943264939045</v>
      </c>
      <c r="N23" s="8">
        <f t="shared" si="5"/>
        <v>4</v>
      </c>
    </row>
    <row r="24" spans="2:15" x14ac:dyDescent="0.25">
      <c r="B24" s="3">
        <v>10</v>
      </c>
      <c r="C24">
        <v>8.15</v>
      </c>
      <c r="D24">
        <v>6.8275000000000006</v>
      </c>
      <c r="E24">
        <v>7.0724999999999998</v>
      </c>
      <c r="F24">
        <v>7.1775000000000002</v>
      </c>
      <c r="L24" s="8">
        <f t="shared" si="3"/>
        <v>7.3068749999999998</v>
      </c>
      <c r="M24" s="8">
        <f t="shared" si="4"/>
        <v>0.29044931966122189</v>
      </c>
      <c r="N24" s="8">
        <f t="shared" si="5"/>
        <v>4</v>
      </c>
    </row>
    <row r="25" spans="2:15" x14ac:dyDescent="0.25">
      <c r="B25" s="3">
        <v>11</v>
      </c>
      <c r="C25">
        <v>7.2324999999999999</v>
      </c>
      <c r="D25">
        <v>6.8658333333333328</v>
      </c>
      <c r="E25">
        <v>7.01</v>
      </c>
      <c r="F25">
        <v>7.0875000000000004</v>
      </c>
      <c r="L25" s="8">
        <f t="shared" si="3"/>
        <v>7.0489583333333332</v>
      </c>
      <c r="M25" s="8">
        <f>STDEV(C25:J25)/SQRT(COUNT(C25:J25))</f>
        <v>7.6499194349425204E-2</v>
      </c>
      <c r="N25" s="8">
        <f t="shared" si="5"/>
        <v>4</v>
      </c>
    </row>
    <row r="26" spans="2:15" x14ac:dyDescent="0.25">
      <c r="L26" s="9"/>
      <c r="M26" s="9"/>
      <c r="N26" s="9"/>
    </row>
    <row r="27" spans="2:15" x14ac:dyDescent="0.25">
      <c r="B27" s="20" t="s">
        <v>4</v>
      </c>
      <c r="C27" s="20"/>
      <c r="D27" s="20"/>
      <c r="L27" s="8" t="s">
        <v>17</v>
      </c>
      <c r="M27" s="8" t="s">
        <v>37</v>
      </c>
      <c r="N27" s="8" t="s">
        <v>175</v>
      </c>
      <c r="O27" s="9"/>
    </row>
    <row r="28" spans="2:15" x14ac:dyDescent="0.25">
      <c r="B28" s="3">
        <v>0</v>
      </c>
      <c r="C28">
        <v>7.4602777777777778</v>
      </c>
      <c r="D28">
        <v>7.492222222222221</v>
      </c>
      <c r="E28">
        <v>7.4381944444444441</v>
      </c>
      <c r="F28">
        <v>7.7648611111111112</v>
      </c>
      <c r="G28">
        <v>7.7836111111111119</v>
      </c>
      <c r="H28">
        <v>7.3990277777777784</v>
      </c>
      <c r="I28">
        <v>7.5777777777777784</v>
      </c>
      <c r="J28">
        <v>7.1896666666666658</v>
      </c>
      <c r="L28" s="8">
        <f>AVERAGE(C28:J28)</f>
        <v>7.5132048611111104</v>
      </c>
      <c r="M28" s="8">
        <f>STDEV(C28:J28)/SQRT(COUNT(C28:J28))</f>
        <v>6.907572827885898E-2</v>
      </c>
      <c r="N28" s="8">
        <f>COUNT(C28:J28)</f>
        <v>8</v>
      </c>
    </row>
    <row r="29" spans="2:15" x14ac:dyDescent="0.25">
      <c r="B29" s="3">
        <v>1</v>
      </c>
      <c r="C29">
        <v>2.2358333333333329</v>
      </c>
      <c r="D29">
        <v>2.4275000000000002</v>
      </c>
      <c r="E29">
        <v>2.4175</v>
      </c>
      <c r="F29">
        <v>1.8275000000000001</v>
      </c>
      <c r="G29">
        <v>2.7591666666666668</v>
      </c>
      <c r="H29">
        <v>2.5049999999999999</v>
      </c>
      <c r="I29">
        <v>2.3441666666666667</v>
      </c>
      <c r="J29">
        <v>2.3475000000000001</v>
      </c>
      <c r="L29" s="8">
        <f t="shared" ref="L29:L37" si="6">AVERAGE(C29:J29)</f>
        <v>2.3580208333333332</v>
      </c>
      <c r="M29" s="8">
        <f t="shared" ref="M29:M36" si="7">STDEV(C29:J29)/SQRT(COUNT(C29:J29))</f>
        <v>9.3309273246073215E-2</v>
      </c>
      <c r="N29" s="8">
        <f t="shared" ref="N29:N37" si="8">COUNT(C29:J29)</f>
        <v>8</v>
      </c>
    </row>
    <row r="30" spans="2:15" x14ac:dyDescent="0.25">
      <c r="B30" s="3">
        <v>4</v>
      </c>
      <c r="C30">
        <v>3.2349999999999999</v>
      </c>
      <c r="D30">
        <v>3.3149999999999999</v>
      </c>
      <c r="E30">
        <v>3.09</v>
      </c>
      <c r="F30">
        <v>2.84</v>
      </c>
      <c r="G30">
        <v>3.1425000000000001</v>
      </c>
      <c r="H30">
        <v>3.23875</v>
      </c>
      <c r="I30">
        <v>2.8200000000000003</v>
      </c>
      <c r="J30">
        <v>3.0458333333333334</v>
      </c>
      <c r="L30" s="8">
        <f t="shared" si="6"/>
        <v>3.0908854166666671</v>
      </c>
      <c r="M30" s="8">
        <f t="shared" si="7"/>
        <v>6.4624911611303931E-2</v>
      </c>
      <c r="N30" s="8">
        <f t="shared" si="8"/>
        <v>8</v>
      </c>
    </row>
    <row r="31" spans="2:15" x14ac:dyDescent="0.25">
      <c r="B31" s="3">
        <v>5</v>
      </c>
      <c r="C31">
        <v>2.2174999999999998</v>
      </c>
      <c r="D31">
        <v>3.42</v>
      </c>
      <c r="E31">
        <v>2.1616666666666671</v>
      </c>
      <c r="F31">
        <v>3.2650000000000001</v>
      </c>
      <c r="G31">
        <v>3.0313888888888894</v>
      </c>
      <c r="H31">
        <v>3.0020833333333332</v>
      </c>
      <c r="I31">
        <v>2.5238888888888891</v>
      </c>
      <c r="J31">
        <v>2.9233333333333333</v>
      </c>
      <c r="L31" s="8">
        <f t="shared" si="6"/>
        <v>2.8181076388888888</v>
      </c>
      <c r="M31" s="8">
        <f t="shared" si="7"/>
        <v>0.16532460224714379</v>
      </c>
      <c r="N31" s="8">
        <f t="shared" si="8"/>
        <v>8</v>
      </c>
    </row>
    <row r="32" spans="2:15" x14ac:dyDescent="0.25">
      <c r="B32" s="3">
        <v>6</v>
      </c>
      <c r="C32">
        <v>2.37</v>
      </c>
      <c r="D32">
        <v>2.5099999999999998</v>
      </c>
      <c r="E32">
        <v>2.6174999999999997</v>
      </c>
      <c r="F32">
        <v>2.6074999999999999</v>
      </c>
      <c r="G32">
        <v>3.23</v>
      </c>
      <c r="H32">
        <v>3.3125</v>
      </c>
      <c r="I32">
        <v>2.6124999999999998</v>
      </c>
      <c r="J32">
        <v>3.6716666666666669</v>
      </c>
      <c r="L32" s="8">
        <f t="shared" si="6"/>
        <v>2.8664583333333336</v>
      </c>
      <c r="M32" s="8">
        <f t="shared" si="7"/>
        <v>0.16618320877563947</v>
      </c>
      <c r="N32" s="8">
        <f t="shared" si="8"/>
        <v>8</v>
      </c>
    </row>
    <row r="33" spans="2:14" x14ac:dyDescent="0.25">
      <c r="B33" s="3">
        <v>7</v>
      </c>
      <c r="C33">
        <v>3.0216666666666665</v>
      </c>
      <c r="D33">
        <v>2.1856666666666666</v>
      </c>
      <c r="E33">
        <v>2.0575000000000001</v>
      </c>
      <c r="F33">
        <v>3.1150000000000002</v>
      </c>
      <c r="G33">
        <v>3.0300000000000002</v>
      </c>
      <c r="H33">
        <v>2.6850000000000005</v>
      </c>
      <c r="I33">
        <v>2.0999999999999996</v>
      </c>
      <c r="J33">
        <v>3.4133333333333336</v>
      </c>
      <c r="L33" s="8">
        <f t="shared" si="6"/>
        <v>2.7010208333333336</v>
      </c>
      <c r="M33" s="8">
        <f t="shared" si="7"/>
        <v>0.18569370805658797</v>
      </c>
      <c r="N33" s="8">
        <f t="shared" si="8"/>
        <v>8</v>
      </c>
    </row>
    <row r="34" spans="2:14" x14ac:dyDescent="0.25">
      <c r="B34" s="3">
        <v>8</v>
      </c>
      <c r="C34">
        <v>2.5425000000000004</v>
      </c>
      <c r="D34">
        <v>2.6983333333333333</v>
      </c>
      <c r="E34">
        <v>2.956666666666667</v>
      </c>
      <c r="F34">
        <v>3.01</v>
      </c>
      <c r="G34">
        <v>2.76</v>
      </c>
      <c r="H34">
        <v>2.9483333333333333</v>
      </c>
      <c r="I34">
        <v>2.4091666666666667</v>
      </c>
      <c r="J34">
        <v>2.9299999999999997</v>
      </c>
      <c r="L34" s="8">
        <f t="shared" si="6"/>
        <v>2.7818750000000003</v>
      </c>
      <c r="M34" s="8">
        <f t="shared" si="7"/>
        <v>7.7449540344686152E-2</v>
      </c>
      <c r="N34" s="8">
        <f t="shared" si="8"/>
        <v>8</v>
      </c>
    </row>
    <row r="35" spans="2:14" x14ac:dyDescent="0.25">
      <c r="B35" s="3">
        <v>9</v>
      </c>
      <c r="C35">
        <v>2.8366666666666664</v>
      </c>
      <c r="D35">
        <v>2.4283333333333332</v>
      </c>
      <c r="E35">
        <v>2.3275000000000001</v>
      </c>
      <c r="F35">
        <v>2.6783333333333332</v>
      </c>
      <c r="G35">
        <v>3.0066666666666664</v>
      </c>
      <c r="H35">
        <v>2.9819444444444443</v>
      </c>
      <c r="I35">
        <v>2.3738888888888887</v>
      </c>
      <c r="J35">
        <v>3.3383333333333338</v>
      </c>
      <c r="L35" s="8">
        <f t="shared" si="6"/>
        <v>2.746458333333333</v>
      </c>
      <c r="M35" s="8">
        <f t="shared" si="7"/>
        <v>0.12689944356677668</v>
      </c>
      <c r="N35" s="8">
        <f t="shared" si="8"/>
        <v>8</v>
      </c>
    </row>
    <row r="36" spans="2:14" x14ac:dyDescent="0.25">
      <c r="B36" s="3">
        <v>10</v>
      </c>
      <c r="C36">
        <v>2.4525000000000001</v>
      </c>
      <c r="D36">
        <v>2.5466666666666669</v>
      </c>
      <c r="E36">
        <v>2.1050000000000004</v>
      </c>
      <c r="F36">
        <v>2.48</v>
      </c>
      <c r="G36">
        <v>3.12</v>
      </c>
      <c r="H36">
        <v>3.3250000000000002</v>
      </c>
      <c r="I36">
        <v>2.3425000000000002</v>
      </c>
      <c r="J36">
        <v>3.3325</v>
      </c>
      <c r="L36" s="8">
        <f t="shared" si="6"/>
        <v>2.7130208333333337</v>
      </c>
      <c r="M36" s="8">
        <f t="shared" si="7"/>
        <v>0.16800954077423841</v>
      </c>
      <c r="N36" s="8">
        <f t="shared" si="8"/>
        <v>8</v>
      </c>
    </row>
    <row r="37" spans="2:14" x14ac:dyDescent="0.25">
      <c r="B37" s="3">
        <v>11</v>
      </c>
      <c r="C37">
        <v>2.0874999999999999</v>
      </c>
      <c r="D37">
        <v>2.8475000000000001</v>
      </c>
      <c r="E37">
        <v>2.0175000000000001</v>
      </c>
      <c r="F37">
        <v>2.335</v>
      </c>
      <c r="G37">
        <v>2.7816666666666663</v>
      </c>
      <c r="H37">
        <v>2.9816666666666665</v>
      </c>
      <c r="I37">
        <v>2.2225000000000001</v>
      </c>
      <c r="J37">
        <v>4.0391666666666666</v>
      </c>
      <c r="L37" s="8">
        <f t="shared" si="6"/>
        <v>2.6640625</v>
      </c>
      <c r="M37" s="8">
        <f>STDEV(C37:J37)/SQRT(COUNT(C37:J37))</f>
        <v>0.23501485080038231</v>
      </c>
      <c r="N37" s="8">
        <f t="shared" si="8"/>
        <v>8</v>
      </c>
    </row>
    <row r="38" spans="2:14" x14ac:dyDescent="0.25">
      <c r="L38" s="9"/>
      <c r="M38" s="9"/>
      <c r="N38" s="9"/>
    </row>
    <row r="39" spans="2:14" x14ac:dyDescent="0.25">
      <c r="B39" s="20" t="s">
        <v>5</v>
      </c>
      <c r="C39" s="20"/>
      <c r="D39" s="20"/>
      <c r="L39" s="8" t="s">
        <v>17</v>
      </c>
      <c r="M39" s="8" t="s">
        <v>37</v>
      </c>
      <c r="N39" s="8" t="s">
        <v>175</v>
      </c>
    </row>
    <row r="40" spans="2:14" x14ac:dyDescent="0.25">
      <c r="B40" s="3">
        <v>0</v>
      </c>
      <c r="C40">
        <v>7.0947222222222219</v>
      </c>
      <c r="D40">
        <v>7.8849999999999998</v>
      </c>
      <c r="E40">
        <v>7.5708333333333337</v>
      </c>
      <c r="F40">
        <v>8.6608333333333345</v>
      </c>
      <c r="G40">
        <v>7.3609722222222222</v>
      </c>
      <c r="H40">
        <v>7.929444444444445</v>
      </c>
      <c r="I40">
        <v>8.4661111111111111</v>
      </c>
      <c r="J40">
        <v>7.9391666666666669</v>
      </c>
      <c r="L40" s="8">
        <f>AVERAGE(C40:J40)</f>
        <v>7.8633854166666666</v>
      </c>
      <c r="M40" s="8">
        <f>STDEV(C40:J40)/SQRT(COUNT(C40:J40))</f>
        <v>0.18605990162842387</v>
      </c>
      <c r="N40" s="8">
        <f>COUNT(C40:J40)</f>
        <v>8</v>
      </c>
    </row>
    <row r="41" spans="2:14" x14ac:dyDescent="0.25">
      <c r="B41" s="3">
        <v>1</v>
      </c>
      <c r="C41">
        <v>3.5474999999999999</v>
      </c>
      <c r="D41">
        <v>2.8049999999999997</v>
      </c>
      <c r="E41">
        <v>3.11</v>
      </c>
      <c r="F41">
        <v>3.3224999999999998</v>
      </c>
      <c r="G41">
        <v>2.8537499999999998</v>
      </c>
      <c r="H41">
        <v>2.2308333333333334</v>
      </c>
      <c r="I41">
        <v>2.3583333333333334</v>
      </c>
      <c r="J41">
        <v>2.0700000000000003</v>
      </c>
      <c r="L41" s="8">
        <f t="shared" ref="L41:L49" si="9">AVERAGE(C41:J41)</f>
        <v>2.7872395833333332</v>
      </c>
      <c r="M41" s="8">
        <f t="shared" ref="M41:M48" si="10">STDEV(C41:J41)/SQRT(COUNT(C41:J41))</f>
        <v>0.18810113519825444</v>
      </c>
      <c r="N41" s="8">
        <f t="shared" ref="N41:N49" si="11">COUNT(C41:J41)</f>
        <v>8</v>
      </c>
    </row>
    <row r="42" spans="2:14" x14ac:dyDescent="0.25">
      <c r="B42" s="3">
        <v>4</v>
      </c>
      <c r="C42">
        <v>3.2250000000000001</v>
      </c>
      <c r="D42">
        <v>3.2024999999999997</v>
      </c>
      <c r="E42">
        <v>3.0750000000000002</v>
      </c>
      <c r="F42">
        <v>2.8274999999999997</v>
      </c>
      <c r="G42">
        <v>3.3225000000000002</v>
      </c>
      <c r="H42">
        <v>3.2483333333333331</v>
      </c>
      <c r="I42">
        <v>3.2033333333333331</v>
      </c>
      <c r="J42">
        <v>3.54</v>
      </c>
      <c r="L42" s="8">
        <f t="shared" si="9"/>
        <v>3.2055208333333334</v>
      </c>
      <c r="M42" s="8">
        <f t="shared" si="10"/>
        <v>7.1679113242963763E-2</v>
      </c>
      <c r="N42" s="8">
        <f t="shared" si="11"/>
        <v>8</v>
      </c>
    </row>
    <row r="43" spans="2:14" x14ac:dyDescent="0.25">
      <c r="B43" s="3">
        <v>5</v>
      </c>
      <c r="C43">
        <v>2.8374999999999999</v>
      </c>
      <c r="D43">
        <v>2.5133333333333332</v>
      </c>
      <c r="E43">
        <v>3.5249999999999999</v>
      </c>
      <c r="F43">
        <v>2.1625000000000001</v>
      </c>
      <c r="G43">
        <v>3.7075</v>
      </c>
      <c r="H43">
        <v>3.0074999999999998</v>
      </c>
      <c r="I43">
        <v>3.31</v>
      </c>
      <c r="J43">
        <v>3.3149999999999999</v>
      </c>
      <c r="L43" s="8">
        <f t="shared" si="9"/>
        <v>3.0472916666666663</v>
      </c>
      <c r="M43" s="8">
        <f t="shared" si="10"/>
        <v>0.18508335142364105</v>
      </c>
      <c r="N43" s="8">
        <f t="shared" si="11"/>
        <v>8</v>
      </c>
    </row>
    <row r="44" spans="2:14" x14ac:dyDescent="0.25">
      <c r="B44" s="3">
        <v>6</v>
      </c>
      <c r="C44">
        <v>4.0024999999999995</v>
      </c>
      <c r="D44">
        <v>3.66</v>
      </c>
      <c r="E44">
        <v>3.1849999999999996</v>
      </c>
      <c r="F44">
        <v>4.4975000000000005</v>
      </c>
      <c r="G44">
        <v>4.1550000000000002</v>
      </c>
      <c r="H44">
        <v>3.5750000000000002</v>
      </c>
      <c r="I44">
        <v>4.5</v>
      </c>
      <c r="J44">
        <v>3.5549999999999997</v>
      </c>
      <c r="L44" s="8">
        <f t="shared" si="9"/>
        <v>3.8912499999999999</v>
      </c>
      <c r="M44" s="8">
        <f t="shared" si="10"/>
        <v>0.16825788030792097</v>
      </c>
      <c r="N44" s="8">
        <f t="shared" si="11"/>
        <v>8</v>
      </c>
    </row>
    <row r="45" spans="2:14" x14ac:dyDescent="0.25">
      <c r="B45" s="3">
        <v>7</v>
      </c>
      <c r="C45">
        <v>4.1708333333333334</v>
      </c>
      <c r="D45">
        <v>3.8049999999999997</v>
      </c>
      <c r="E45">
        <v>3.84</v>
      </c>
      <c r="F45">
        <v>5.57</v>
      </c>
      <c r="G45">
        <v>4.41</v>
      </c>
      <c r="H45">
        <v>4.2374999999999998</v>
      </c>
      <c r="I45">
        <v>4.54</v>
      </c>
      <c r="J45">
        <v>4.9049999999999994</v>
      </c>
      <c r="L45" s="8">
        <f t="shared" si="9"/>
        <v>4.4347916666666665</v>
      </c>
      <c r="M45" s="8">
        <f t="shared" si="10"/>
        <v>0.20617649904856003</v>
      </c>
      <c r="N45" s="8">
        <f t="shared" si="11"/>
        <v>8</v>
      </c>
    </row>
    <row r="46" spans="2:14" x14ac:dyDescent="0.25">
      <c r="B46" s="3">
        <v>8</v>
      </c>
      <c r="C46">
        <v>5.9</v>
      </c>
      <c r="D46">
        <v>6.9149999999999991</v>
      </c>
      <c r="E46">
        <v>5.7416666666666671</v>
      </c>
      <c r="F46">
        <v>5.2808333333333337</v>
      </c>
      <c r="G46">
        <v>4.5349999999999993</v>
      </c>
      <c r="H46">
        <v>5.4024999999999999</v>
      </c>
      <c r="I46">
        <v>5.3100000000000005</v>
      </c>
      <c r="J46">
        <v>4.9450000000000003</v>
      </c>
      <c r="L46" s="8">
        <f t="shared" si="9"/>
        <v>5.5037500000000001</v>
      </c>
      <c r="M46" s="8">
        <f t="shared" si="10"/>
        <v>0.25190012035511294</v>
      </c>
      <c r="N46" s="8">
        <f t="shared" si="11"/>
        <v>8</v>
      </c>
    </row>
    <row r="47" spans="2:14" x14ac:dyDescent="0.25">
      <c r="B47" s="3">
        <v>9</v>
      </c>
      <c r="C47">
        <v>5.9308333333333341</v>
      </c>
      <c r="D47">
        <v>7.0762499999999999</v>
      </c>
      <c r="E47">
        <v>6.4625000000000004</v>
      </c>
      <c r="F47">
        <v>6.4966666666666661</v>
      </c>
      <c r="G47">
        <v>4.5858333333333334</v>
      </c>
      <c r="H47">
        <v>5.2462499999999999</v>
      </c>
      <c r="I47">
        <v>6.0594999999999999</v>
      </c>
      <c r="J47">
        <v>6.5875000000000004</v>
      </c>
      <c r="L47" s="8">
        <f t="shared" si="9"/>
        <v>6.0556666666666663</v>
      </c>
      <c r="M47" s="8">
        <f t="shared" si="10"/>
        <v>0.28396412057827819</v>
      </c>
      <c r="N47" s="8">
        <f t="shared" si="11"/>
        <v>8</v>
      </c>
    </row>
    <row r="48" spans="2:14" x14ac:dyDescent="0.25">
      <c r="B48" s="3">
        <v>10</v>
      </c>
      <c r="C48">
        <v>6.4823333333333331</v>
      </c>
      <c r="D48">
        <v>6.0425000000000004</v>
      </c>
      <c r="E48">
        <v>7.4816666666666674</v>
      </c>
      <c r="F48">
        <v>6.6783333333333328</v>
      </c>
      <c r="G48">
        <v>6.0525000000000002</v>
      </c>
      <c r="H48">
        <v>6.1433333333333326</v>
      </c>
      <c r="I48">
        <v>6.3149999999999995</v>
      </c>
      <c r="J48">
        <v>5.9666666666666668</v>
      </c>
      <c r="L48" s="8">
        <f t="shared" si="9"/>
        <v>6.395291666666667</v>
      </c>
      <c r="M48" s="8">
        <f t="shared" si="10"/>
        <v>0.177458078969842</v>
      </c>
      <c r="N48" s="8">
        <f t="shared" si="11"/>
        <v>8</v>
      </c>
    </row>
    <row r="49" spans="2:14" x14ac:dyDescent="0.25">
      <c r="B49" s="3">
        <v>11</v>
      </c>
      <c r="C49">
        <v>7.1074999999999999</v>
      </c>
      <c r="D49">
        <v>5.9279999999999999</v>
      </c>
      <c r="E49">
        <v>6.2799999999999994</v>
      </c>
      <c r="F49">
        <v>5.9250000000000007</v>
      </c>
      <c r="G49">
        <v>7.0591666666666679</v>
      </c>
      <c r="H49">
        <v>5.3324999999999996</v>
      </c>
      <c r="I49">
        <v>6.6958333333333329</v>
      </c>
      <c r="J49">
        <v>5.7675000000000001</v>
      </c>
      <c r="L49" s="8">
        <f t="shared" si="9"/>
        <v>6.2619374999999993</v>
      </c>
      <c r="M49" s="8">
        <f>STDEV(C49:J49)/SQRT(COUNT(C49:J49))</f>
        <v>0.22648343420599684</v>
      </c>
      <c r="N49" s="8">
        <f t="shared" si="11"/>
        <v>8</v>
      </c>
    </row>
  </sheetData>
  <mergeCells count="3">
    <mergeCell ref="B3:D3"/>
    <mergeCell ref="I2:K2"/>
    <mergeCell ref="L2:N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G39" sqref="G39"/>
    </sheetView>
  </sheetViews>
  <sheetFormatPr defaultRowHeight="15" x14ac:dyDescent="0.25"/>
  <cols>
    <col min="3" max="3" width="12" bestFit="1" customWidth="1"/>
    <col min="4" max="4" width="15.28515625" bestFit="1" customWidth="1"/>
    <col min="5" max="5" width="12" bestFit="1" customWidth="1"/>
    <col min="6" max="6" width="16" bestFit="1" customWidth="1"/>
  </cols>
  <sheetData>
    <row r="3" spans="3:7" x14ac:dyDescent="0.25">
      <c r="D3" s="13" t="s">
        <v>62</v>
      </c>
    </row>
    <row r="4" spans="3:7" x14ac:dyDescent="0.25">
      <c r="C4" t="s">
        <v>60</v>
      </c>
      <c r="D4" t="s">
        <v>61</v>
      </c>
      <c r="E4" t="s">
        <v>59</v>
      </c>
      <c r="F4" t="s">
        <v>58</v>
      </c>
    </row>
    <row r="5" spans="3:7" x14ac:dyDescent="0.25">
      <c r="C5" s="1">
        <v>99.337779999999995</v>
      </c>
      <c r="D5" s="1">
        <v>175.56010000000001</v>
      </c>
      <c r="E5" s="1">
        <v>91.920730000000006</v>
      </c>
      <c r="F5" s="1">
        <v>121.18899999999999</v>
      </c>
    </row>
    <row r="6" spans="3:7" x14ac:dyDescent="0.25">
      <c r="C6" s="1">
        <v>100.9781</v>
      </c>
      <c r="D6" s="1">
        <v>221.73869999999999</v>
      </c>
      <c r="E6" s="1">
        <v>96.265240000000006</v>
      </c>
      <c r="F6" s="1">
        <v>115.7012</v>
      </c>
    </row>
    <row r="7" spans="3:7" x14ac:dyDescent="0.25">
      <c r="C7" s="1">
        <v>100.1426</v>
      </c>
      <c r="D7" s="1">
        <v>199.4787</v>
      </c>
      <c r="E7" s="1">
        <v>101.5244</v>
      </c>
      <c r="F7" s="1">
        <v>121.18899999999999</v>
      </c>
    </row>
    <row r="8" spans="3:7" x14ac:dyDescent="0.25">
      <c r="C8" s="1">
        <v>100.0796</v>
      </c>
      <c r="D8" s="1">
        <v>189.54220000000001</v>
      </c>
      <c r="E8" s="1"/>
      <c r="F8" s="1"/>
    </row>
    <row r="9" spans="3:7" x14ac:dyDescent="0.25">
      <c r="C9" s="1">
        <v>111.8767</v>
      </c>
      <c r="D9" s="1">
        <v>226.14330000000001</v>
      </c>
      <c r="E9" s="1"/>
      <c r="F9" s="1"/>
    </row>
    <row r="10" spans="3:7" x14ac:dyDescent="0.25">
      <c r="C10" s="1">
        <v>104.44929999999999</v>
      </c>
      <c r="D10" s="1">
        <v>234.6037</v>
      </c>
      <c r="E10" s="1"/>
      <c r="F10" s="1"/>
    </row>
    <row r="11" spans="3:7" x14ac:dyDescent="0.25">
      <c r="C11" s="1">
        <v>96.573400000000007</v>
      </c>
      <c r="D11" s="1">
        <v>257.46949999999998</v>
      </c>
      <c r="E11" s="1"/>
      <c r="F11" s="1"/>
    </row>
    <row r="12" spans="3:7" x14ac:dyDescent="0.25">
      <c r="C12" s="1">
        <v>86.562359999999998</v>
      </c>
      <c r="D12" s="1"/>
      <c r="E12" s="1"/>
      <c r="F12" s="1"/>
    </row>
    <row r="13" spans="3:7" x14ac:dyDescent="0.25">
      <c r="C13" s="1">
        <v>97.408540000000002</v>
      </c>
      <c r="E13" s="1"/>
      <c r="F13" s="1"/>
    </row>
    <row r="14" spans="3:7" x14ac:dyDescent="0.25">
      <c r="C14" s="1">
        <v>99.466459999999998</v>
      </c>
      <c r="E14" s="1"/>
      <c r="F14" s="1"/>
    </row>
    <row r="15" spans="3:7" x14ac:dyDescent="0.25">
      <c r="C15" s="1">
        <v>103.125</v>
      </c>
      <c r="E15" s="1"/>
      <c r="F15" s="1"/>
      <c r="G15" s="9"/>
    </row>
    <row r="16" spans="3:7" x14ac:dyDescent="0.25">
      <c r="C16" s="1"/>
      <c r="D16" s="1"/>
      <c r="E16" s="1"/>
      <c r="F16" s="1"/>
      <c r="G16" s="9"/>
    </row>
    <row r="17" spans="2:7" x14ac:dyDescent="0.25">
      <c r="B17" s="8" t="s">
        <v>28</v>
      </c>
      <c r="C17" s="8">
        <f>AVERAGE(C5:C15)</f>
        <v>99.999985454545453</v>
      </c>
      <c r="D17" s="8">
        <f>AVERAGE(D5:D15)</f>
        <v>214.93374285714282</v>
      </c>
      <c r="E17" s="8">
        <f>AVERAGE(E5:E15)</f>
        <v>96.570123333333342</v>
      </c>
      <c r="F17" s="8">
        <f>AVERAGE(F5:F15)</f>
        <v>119.35973333333334</v>
      </c>
      <c r="G17" s="9"/>
    </row>
    <row r="18" spans="2:7" x14ac:dyDescent="0.25">
      <c r="B18" s="8" t="s">
        <v>18</v>
      </c>
      <c r="C18" s="8">
        <f>STDEV(C5:C15)/SQRT(COUNT(C5:C15))</f>
        <v>1.8373693408805789</v>
      </c>
      <c r="D18" s="8">
        <f>STDEV(D5:D15)/SQRT(COUNT(D5:D15))</f>
        <v>10.692712263385518</v>
      </c>
      <c r="E18" s="8">
        <f>STDEV(E5:E15)/SQRT(COUNT(E5:E15))</f>
        <v>2.7765286931966751</v>
      </c>
      <c r="F18" s="8">
        <f>STDEV(F5:F15)/SQRT(COUNT(F5:F15))</f>
        <v>1.8292666666666644</v>
      </c>
      <c r="G18" s="9"/>
    </row>
    <row r="19" spans="2:7" x14ac:dyDescent="0.25">
      <c r="B19" s="8" t="s">
        <v>77</v>
      </c>
      <c r="C19" s="8">
        <f>COUNT(C5:C15)</f>
        <v>11</v>
      </c>
      <c r="D19" s="8">
        <f>COUNT(D5:D15)</f>
        <v>7</v>
      </c>
      <c r="E19" s="8">
        <f>COUNT(E5:E15)</f>
        <v>3</v>
      </c>
      <c r="F19" s="8">
        <f>COUNT(F5:F15)</f>
        <v>3</v>
      </c>
      <c r="G19" s="9"/>
    </row>
    <row r="20" spans="2:7" x14ac:dyDescent="0.25">
      <c r="G20" s="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40"/>
  <sheetViews>
    <sheetView workbookViewId="0">
      <selection activeCell="I45" sqref="I45"/>
    </sheetView>
  </sheetViews>
  <sheetFormatPr defaultRowHeight="15" x14ac:dyDescent="0.25"/>
  <sheetData>
    <row r="3" spans="3:20" x14ac:dyDescent="0.25">
      <c r="E3" s="13" t="s">
        <v>158</v>
      </c>
    </row>
    <row r="5" spans="3:20" x14ac:dyDescent="0.25">
      <c r="C5" s="24" t="s">
        <v>29</v>
      </c>
      <c r="K5" s="8" t="s">
        <v>17</v>
      </c>
      <c r="L5" s="8" t="s">
        <v>37</v>
      </c>
      <c r="M5" s="8" t="s">
        <v>175</v>
      </c>
    </row>
    <row r="6" spans="3:20" x14ac:dyDescent="0.25">
      <c r="C6">
        <v>0</v>
      </c>
      <c r="D6" s="31">
        <v>0.64559796608552389</v>
      </c>
      <c r="E6" s="31">
        <v>0.57715483015356805</v>
      </c>
      <c r="F6" s="31">
        <v>0.56937616259028978</v>
      </c>
      <c r="G6" s="49">
        <v>0.68923653446627875</v>
      </c>
      <c r="H6" s="49">
        <v>0.4947879643433073</v>
      </c>
      <c r="I6" s="49">
        <v>0.42807157141739394</v>
      </c>
      <c r="K6" s="8">
        <f>AVERAGE(D6:I6)</f>
        <v>0.56737083817606027</v>
      </c>
      <c r="L6" s="8">
        <f>STDEV(D6:I6)/SQRT(COUNT(D6:I6))</f>
        <v>3.9048277209803216E-2</v>
      </c>
      <c r="M6" s="8">
        <f>COUNT(D6:I6)</f>
        <v>6</v>
      </c>
    </row>
    <row r="7" spans="3:20" x14ac:dyDescent="0.25">
      <c r="C7">
        <v>1</v>
      </c>
      <c r="D7" s="31">
        <v>2.7889324513040551E-2</v>
      </c>
      <c r="E7" s="31">
        <v>2.7889324513040551E-2</v>
      </c>
      <c r="F7" s="31">
        <v>2.7889324513040551E-2</v>
      </c>
      <c r="G7" s="31">
        <v>2.7889324513040551E-2</v>
      </c>
      <c r="H7" s="31">
        <v>2.7889324513040551E-2</v>
      </c>
      <c r="I7" s="49">
        <v>2.7889324513040551E-2</v>
      </c>
      <c r="K7" s="8">
        <f t="shared" ref="K7:K26" si="0">AVERAGE(D7:I7)</f>
        <v>2.7889324513040551E-2</v>
      </c>
      <c r="L7" s="8">
        <f t="shared" ref="L7:L26" si="1">STDEV(D7:I7)/SQRT(COUNT(D7:I7))</f>
        <v>0</v>
      </c>
      <c r="M7" s="8">
        <f t="shared" ref="M7:M26" si="2">COUNT(D7:I7)</f>
        <v>6</v>
      </c>
    </row>
    <row r="8" spans="3:20" x14ac:dyDescent="0.25">
      <c r="C8">
        <v>7</v>
      </c>
      <c r="D8">
        <v>2.7889324513040551E-2</v>
      </c>
      <c r="E8">
        <v>4.3606174795622302E-2</v>
      </c>
      <c r="F8">
        <v>2.7889324513040551E-2</v>
      </c>
      <c r="G8">
        <v>2.7889324513040551E-2</v>
      </c>
      <c r="H8">
        <v>2.7889324513040551E-2</v>
      </c>
      <c r="I8">
        <v>3.1730432467779186E-2</v>
      </c>
      <c r="K8" s="8">
        <f t="shared" si="0"/>
        <v>3.1148984219260614E-2</v>
      </c>
      <c r="L8" s="8">
        <f t="shared" si="1"/>
        <v>2.569184077503458E-3</v>
      </c>
      <c r="M8" s="8">
        <f t="shared" si="2"/>
        <v>6</v>
      </c>
    </row>
    <row r="9" spans="3:20" x14ac:dyDescent="0.25">
      <c r="C9">
        <v>1</v>
      </c>
      <c r="D9">
        <v>2.7889324513040551E-2</v>
      </c>
      <c r="E9">
        <v>4.3606174795622302E-2</v>
      </c>
      <c r="F9">
        <v>5.5562021733730836E-2</v>
      </c>
      <c r="G9">
        <v>4.6934477921513E-2</v>
      </c>
      <c r="H9">
        <v>3.1730432467779186E-2</v>
      </c>
      <c r="I9">
        <v>2.7889324513040551E-2</v>
      </c>
      <c r="K9" s="8">
        <f t="shared" si="0"/>
        <v>3.89352926574544E-2</v>
      </c>
      <c r="L9" s="8">
        <f t="shared" si="1"/>
        <v>4.68397644265662E-3</v>
      </c>
      <c r="M9" s="8">
        <f t="shared" si="2"/>
        <v>6</v>
      </c>
      <c r="Q9" s="61"/>
      <c r="R9" s="49"/>
      <c r="S9" s="60"/>
      <c r="T9" s="61"/>
    </row>
    <row r="10" spans="3:20" x14ac:dyDescent="0.25">
      <c r="C10">
        <v>6</v>
      </c>
      <c r="D10">
        <v>2.7889324513040551E-2</v>
      </c>
      <c r="E10">
        <v>2.7889324513040551E-2</v>
      </c>
      <c r="F10">
        <v>6.3219636051911887E-2</v>
      </c>
      <c r="G10">
        <v>2.7889324513040551E-2</v>
      </c>
      <c r="H10">
        <v>2.7889324513040551E-2</v>
      </c>
      <c r="I10">
        <v>3.1730432467779186E-2</v>
      </c>
      <c r="K10" s="8">
        <f t="shared" si="0"/>
        <v>3.4417894428642209E-2</v>
      </c>
      <c r="L10" s="8">
        <f t="shared" si="1"/>
        <v>5.7943986541494534E-3</v>
      </c>
      <c r="M10" s="8">
        <f t="shared" si="2"/>
        <v>6</v>
      </c>
      <c r="P10" s="60"/>
      <c r="Q10" s="61"/>
      <c r="R10" s="49"/>
      <c r="S10" s="60"/>
      <c r="T10" s="61"/>
    </row>
    <row r="11" spans="3:20" x14ac:dyDescent="0.25">
      <c r="C11">
        <v>24</v>
      </c>
      <c r="D11">
        <v>2.7889324513040551E-2</v>
      </c>
      <c r="E11">
        <v>4.2681335068985291E-2</v>
      </c>
      <c r="F11">
        <v>3.9196026265039804E-2</v>
      </c>
      <c r="G11">
        <v>2.7889324513040551E-2</v>
      </c>
      <c r="H11">
        <v>3.9039117471228832E-2</v>
      </c>
      <c r="I11">
        <v>3.9039117471228832E-2</v>
      </c>
      <c r="K11" s="8">
        <f t="shared" si="0"/>
        <v>3.5955707550427311E-2</v>
      </c>
      <c r="L11" s="8">
        <f t="shared" si="1"/>
        <v>2.6133097468008415E-3</v>
      </c>
      <c r="M11" s="8">
        <f t="shared" si="2"/>
        <v>6</v>
      </c>
      <c r="P11" s="60"/>
      <c r="Q11" s="61"/>
      <c r="R11" s="49"/>
      <c r="S11" s="60"/>
      <c r="T11" s="62"/>
    </row>
    <row r="12" spans="3:20" x14ac:dyDescent="0.25">
      <c r="K12" s="9"/>
      <c r="L12" s="9"/>
      <c r="M12" s="9"/>
      <c r="O12" s="60"/>
    </row>
    <row r="13" spans="3:20" x14ac:dyDescent="0.25">
      <c r="K13" s="9"/>
      <c r="L13" s="9"/>
      <c r="M13" s="9"/>
    </row>
    <row r="14" spans="3:20" x14ac:dyDescent="0.25">
      <c r="C14" s="24" t="s">
        <v>156</v>
      </c>
      <c r="K14" s="8" t="s">
        <v>17</v>
      </c>
      <c r="L14" s="8" t="s">
        <v>37</v>
      </c>
      <c r="M14" s="8" t="s">
        <v>175</v>
      </c>
    </row>
    <row r="15" spans="3:20" x14ac:dyDescent="0.25">
      <c r="C15">
        <v>0</v>
      </c>
      <c r="D15">
        <v>0.60019981709637138</v>
      </c>
      <c r="E15">
        <v>0.73631536219329208</v>
      </c>
      <c r="F15" s="49">
        <v>0.84845339409358733</v>
      </c>
      <c r="G15" s="49">
        <v>0.53410191915938587</v>
      </c>
      <c r="H15" s="45">
        <v>0.64559796608552389</v>
      </c>
      <c r="I15">
        <v>0.64350297027323555</v>
      </c>
      <c r="K15" s="8">
        <f t="shared" si="0"/>
        <v>0.66802857148356598</v>
      </c>
      <c r="L15" s="8">
        <f t="shared" si="1"/>
        <v>4.5039955482890651E-2</v>
      </c>
      <c r="M15" s="8">
        <f t="shared" si="2"/>
        <v>6</v>
      </c>
    </row>
    <row r="16" spans="3:20" x14ac:dyDescent="0.25">
      <c r="C16">
        <v>1</v>
      </c>
      <c r="D16">
        <v>3.1730432467779186E-2</v>
      </c>
      <c r="E16" s="49">
        <v>2.7889324513040551E-2</v>
      </c>
      <c r="F16">
        <v>1.5865216233889593E-2</v>
      </c>
      <c r="G16">
        <v>2.7889324513040551E-2</v>
      </c>
      <c r="H16" s="49">
        <v>2.7889324513040551E-2</v>
      </c>
      <c r="I16">
        <v>1.5865216233889593E-2</v>
      </c>
      <c r="K16" s="8">
        <f t="shared" si="0"/>
        <v>2.4521473079113339E-2</v>
      </c>
      <c r="L16" s="8">
        <f t="shared" si="1"/>
        <v>2.8039135177546398E-3</v>
      </c>
      <c r="M16" s="8">
        <f t="shared" si="2"/>
        <v>6</v>
      </c>
      <c r="O16" s="49"/>
      <c r="Q16" s="63"/>
      <c r="R16" s="49"/>
      <c r="S16" s="60"/>
      <c r="T16" s="63"/>
    </row>
    <row r="17" spans="3:21" x14ac:dyDescent="0.25">
      <c r="C17">
        <v>7</v>
      </c>
      <c r="D17">
        <v>3.1730432467779186E-2</v>
      </c>
      <c r="E17">
        <v>2.7889324513040551E-2</v>
      </c>
      <c r="F17" s="49">
        <v>1.9519558735614423E-2</v>
      </c>
      <c r="G17">
        <v>8.22852589161195E-2</v>
      </c>
      <c r="H17">
        <v>4.6934477921513E-2</v>
      </c>
      <c r="I17" s="49">
        <v>6.8359997790912591E-2</v>
      </c>
      <c r="K17" s="8">
        <f t="shared" si="0"/>
        <v>4.6119841724163203E-2</v>
      </c>
      <c r="L17" s="8">
        <f t="shared" si="1"/>
        <v>1.0083331933243889E-2</v>
      </c>
      <c r="M17" s="8">
        <f t="shared" si="2"/>
        <v>6</v>
      </c>
      <c r="P17" s="60"/>
      <c r="Q17" s="63"/>
      <c r="R17" s="49"/>
      <c r="S17" s="60"/>
      <c r="T17" s="63"/>
    </row>
    <row r="18" spans="3:21" x14ac:dyDescent="0.25">
      <c r="C18">
        <v>1</v>
      </c>
      <c r="D18">
        <v>0.32563867776995803</v>
      </c>
      <c r="E18">
        <v>0.15787449801245898</v>
      </c>
      <c r="F18">
        <v>0.84845339409358733</v>
      </c>
      <c r="G18">
        <v>0.23196581254179105</v>
      </c>
      <c r="H18">
        <v>0.4427425380774605</v>
      </c>
      <c r="I18">
        <v>0.4427425380774605</v>
      </c>
      <c r="K18" s="8">
        <f t="shared" si="0"/>
        <v>0.4082362430954527</v>
      </c>
      <c r="L18" s="8">
        <f t="shared" si="1"/>
        <v>9.9456378160806422E-2</v>
      </c>
      <c r="M18" s="8">
        <f t="shared" si="2"/>
        <v>6</v>
      </c>
      <c r="P18" s="46"/>
      <c r="Q18" s="51"/>
      <c r="R18" s="45"/>
      <c r="S18" s="46"/>
      <c r="T18" s="51"/>
    </row>
    <row r="19" spans="3:21" x14ac:dyDescent="0.25">
      <c r="C19">
        <v>6</v>
      </c>
      <c r="D19">
        <v>0.54142119163740998</v>
      </c>
      <c r="E19">
        <v>0.84845339409358733</v>
      </c>
      <c r="F19">
        <v>0.59310555458068259</v>
      </c>
      <c r="G19">
        <v>0.32563867776995803</v>
      </c>
      <c r="H19">
        <v>0.75224489714353804</v>
      </c>
      <c r="I19">
        <v>0.26515754089158844</v>
      </c>
      <c r="K19" s="8">
        <f t="shared" si="0"/>
        <v>0.5543368760194608</v>
      </c>
      <c r="L19" s="8">
        <f t="shared" si="1"/>
        <v>9.367843759679588E-2</v>
      </c>
      <c r="M19" s="8">
        <f t="shared" si="2"/>
        <v>6</v>
      </c>
      <c r="O19" s="60"/>
    </row>
    <row r="20" spans="3:21" x14ac:dyDescent="0.25">
      <c r="C20">
        <v>24</v>
      </c>
      <c r="D20">
        <v>0.23196581254179105</v>
      </c>
      <c r="E20">
        <v>0.23196581254179105</v>
      </c>
      <c r="F20">
        <v>0.23196581254179105</v>
      </c>
      <c r="G20">
        <v>0.26515754089158844</v>
      </c>
      <c r="H20">
        <v>0.26515754089158844</v>
      </c>
      <c r="I20">
        <v>0.23196581254179105</v>
      </c>
      <c r="K20" s="8">
        <f t="shared" si="0"/>
        <v>0.24302972199172354</v>
      </c>
      <c r="L20" s="8">
        <f t="shared" si="1"/>
        <v>6.9974307375294505E-3</v>
      </c>
      <c r="M20" s="8">
        <f t="shared" si="2"/>
        <v>6</v>
      </c>
    </row>
    <row r="21" spans="3:21" x14ac:dyDescent="0.25">
      <c r="K21" s="9"/>
      <c r="L21" s="9"/>
      <c r="M21" s="9"/>
    </row>
    <row r="22" spans="3:21" x14ac:dyDescent="0.25">
      <c r="K22" s="9"/>
      <c r="L22" s="9"/>
      <c r="M22" s="9"/>
    </row>
    <row r="23" spans="3:21" x14ac:dyDescent="0.25">
      <c r="C23" s="24" t="s">
        <v>31</v>
      </c>
      <c r="K23" s="8" t="s">
        <v>17</v>
      </c>
      <c r="L23" s="8" t="s">
        <v>37</v>
      </c>
      <c r="M23" s="8" t="s">
        <v>175</v>
      </c>
    </row>
    <row r="24" spans="3:21" x14ac:dyDescent="0.25">
      <c r="C24">
        <v>0</v>
      </c>
      <c r="D24">
        <v>0.47490800403147743</v>
      </c>
      <c r="E24">
        <v>0.64830406557139597</v>
      </c>
      <c r="F24">
        <v>0.84845339409358733</v>
      </c>
      <c r="G24">
        <v>0.69293328977339219</v>
      </c>
      <c r="K24" s="8">
        <f t="shared" si="0"/>
        <v>0.66614968836746313</v>
      </c>
      <c r="L24" s="8">
        <f t="shared" si="1"/>
        <v>7.6835240670320964E-2</v>
      </c>
      <c r="M24" s="8">
        <f t="shared" si="2"/>
        <v>4</v>
      </c>
      <c r="S24" s="53"/>
      <c r="T24" s="53"/>
    </row>
    <row r="25" spans="3:21" x14ac:dyDescent="0.25">
      <c r="C25">
        <v>1</v>
      </c>
      <c r="D25">
        <v>2.7889324513040551E-2</v>
      </c>
      <c r="E25">
        <v>2.7889324513040551E-2</v>
      </c>
      <c r="F25">
        <v>2.7889324513040551E-2</v>
      </c>
      <c r="G25">
        <v>2.7889324513040551E-2</v>
      </c>
      <c r="H25" s="38"/>
      <c r="I25" s="38"/>
      <c r="K25" s="8">
        <f t="shared" si="0"/>
        <v>2.7889324513040551E-2</v>
      </c>
      <c r="L25" s="8">
        <f t="shared" si="1"/>
        <v>0</v>
      </c>
      <c r="M25" s="8">
        <f t="shared" si="2"/>
        <v>4</v>
      </c>
      <c r="S25" s="64"/>
      <c r="T25" s="64"/>
    </row>
    <row r="26" spans="3:21" x14ac:dyDescent="0.25">
      <c r="C26">
        <v>7</v>
      </c>
      <c r="D26">
        <v>0.54142119163740998</v>
      </c>
      <c r="E26">
        <v>0.53001967483897028</v>
      </c>
      <c r="F26">
        <v>0.53001967483897028</v>
      </c>
      <c r="G26">
        <v>0.7061549232579315</v>
      </c>
      <c r="K26" s="8">
        <f t="shared" si="0"/>
        <v>0.57690386614332057</v>
      </c>
      <c r="L26" s="8">
        <f t="shared" si="1"/>
        <v>4.3167417056408003E-2</v>
      </c>
      <c r="M26" s="8">
        <f t="shared" si="2"/>
        <v>4</v>
      </c>
      <c r="S26" s="64"/>
      <c r="T26" s="64"/>
    </row>
    <row r="27" spans="3:21" x14ac:dyDescent="0.25">
      <c r="C27">
        <v>1</v>
      </c>
      <c r="D27" s="52">
        <v>0.84845339409358733</v>
      </c>
      <c r="E27" s="52">
        <v>0.84845339409358733</v>
      </c>
      <c r="F27" s="52">
        <v>0.7061549232579315</v>
      </c>
      <c r="G27" s="52">
        <v>0.4427425380774605</v>
      </c>
      <c r="K27" s="8">
        <f>AVERAGE(D27:I27)</f>
        <v>0.7114510623806416</v>
      </c>
      <c r="L27" s="8">
        <f>STDEV(D27:I27)/SQRT(COUNT(D27:I27))</f>
        <v>9.5643259874201622E-2</v>
      </c>
      <c r="M27" s="8">
        <f>COUNT(D27:I27)</f>
        <v>4</v>
      </c>
    </row>
    <row r="28" spans="3:21" x14ac:dyDescent="0.25">
      <c r="C28">
        <v>6</v>
      </c>
      <c r="D28" s="52">
        <v>0.44815473704920461</v>
      </c>
      <c r="E28" s="52">
        <v>0.84845339409358733</v>
      </c>
      <c r="F28" s="45">
        <v>0.4427425380774605</v>
      </c>
      <c r="G28" s="45">
        <v>0.54142119163740998</v>
      </c>
      <c r="K28" s="8">
        <f>AVERAGE(D28:I28)</f>
        <v>0.57019296521441565</v>
      </c>
      <c r="L28" s="8">
        <f>STDEV(D28:I28)/SQRT(COUNT(D28:I28))</f>
        <v>9.547845382854854E-2</v>
      </c>
      <c r="M28" s="8">
        <f>COUNT(D28:I28)</f>
        <v>4</v>
      </c>
    </row>
    <row r="29" spans="3:21" x14ac:dyDescent="0.25">
      <c r="C29">
        <v>24</v>
      </c>
      <c r="D29" s="45">
        <v>0.4427425380774605</v>
      </c>
      <c r="E29" s="45">
        <v>0.84845339409358733</v>
      </c>
      <c r="F29" s="45">
        <v>8.4845339409358719E-2</v>
      </c>
      <c r="G29" s="45">
        <v>0.75698626570750083</v>
      </c>
      <c r="K29" s="8">
        <f>AVERAGE(D29:I29)</f>
        <v>0.53325688432197682</v>
      </c>
      <c r="L29" s="8">
        <f>STDEV(D29:I29)/SQRT(COUNT(D29:I29))</f>
        <v>0.17288470058450986</v>
      </c>
      <c r="M29" s="8">
        <f>COUNT(D29:I29)</f>
        <v>4</v>
      </c>
    </row>
    <row r="30" spans="3:21" x14ac:dyDescent="0.25">
      <c r="K30" s="9"/>
      <c r="L30" s="9"/>
      <c r="M30" s="9"/>
    </row>
    <row r="31" spans="3:21" x14ac:dyDescent="0.25">
      <c r="Q31" s="52"/>
      <c r="R31" s="45"/>
      <c r="S31" s="46"/>
      <c r="T31" s="64"/>
      <c r="U31" s="64"/>
    </row>
    <row r="32" spans="3:21" x14ac:dyDescent="0.25">
      <c r="C32" s="24" t="s">
        <v>157</v>
      </c>
      <c r="K32" s="8" t="s">
        <v>17</v>
      </c>
      <c r="L32" s="8" t="s">
        <v>37</v>
      </c>
      <c r="M32" s="8" t="s">
        <v>175</v>
      </c>
      <c r="P32" s="49"/>
      <c r="Q32" s="60"/>
      <c r="R32" s="64"/>
      <c r="S32" s="64"/>
      <c r="T32" s="64"/>
      <c r="U32" s="64"/>
    </row>
    <row r="33" spans="3:21" x14ac:dyDescent="0.25">
      <c r="C33">
        <v>0</v>
      </c>
      <c r="D33">
        <v>0.44544863756333253</v>
      </c>
      <c r="E33">
        <v>0.53572043323819019</v>
      </c>
      <c r="F33">
        <v>0.5827992609652034</v>
      </c>
      <c r="G33">
        <v>0.77730415867575942</v>
      </c>
      <c r="K33" s="8">
        <f>AVERAGE(D33:I33)</f>
        <v>0.58531812261062144</v>
      </c>
      <c r="L33" s="8">
        <f>STDEV(D33:I33)/SQRT(COUNT(D33:I33))</f>
        <v>7.0052591164585565E-2</v>
      </c>
      <c r="M33" s="8">
        <f>COUNT(D33:I33)</f>
        <v>4</v>
      </c>
      <c r="P33" s="64"/>
      <c r="Q33" s="64"/>
      <c r="R33" s="64"/>
      <c r="S33" s="64"/>
      <c r="T33" s="64"/>
      <c r="U33" s="64"/>
    </row>
    <row r="34" spans="3:21" x14ac:dyDescent="0.25">
      <c r="C34">
        <v>1</v>
      </c>
      <c r="D34">
        <v>2.7889324513040551E-2</v>
      </c>
      <c r="E34">
        <v>4.3606174795622302E-2</v>
      </c>
      <c r="F34">
        <v>2.7889324513040551E-2</v>
      </c>
      <c r="G34" s="52">
        <v>3.1730432467779186E-2</v>
      </c>
      <c r="K34" s="8">
        <f>AVERAGE(D34:G34)</f>
        <v>3.2778814072370648E-2</v>
      </c>
      <c r="L34" s="8">
        <f>STDEV(D34:G34)/SQRT(COUNT(D34:G34))</f>
        <v>3.7209436585568531E-3</v>
      </c>
      <c r="M34" s="8">
        <f>COUNT(D34:G34)</f>
        <v>4</v>
      </c>
      <c r="O34" s="52"/>
    </row>
    <row r="35" spans="3:21" x14ac:dyDescent="0.25">
      <c r="C35">
        <v>7</v>
      </c>
      <c r="D35">
        <v>0.7061549232579315</v>
      </c>
      <c r="E35">
        <v>0.84845339409358733</v>
      </c>
      <c r="F35">
        <v>0.32563867776995803</v>
      </c>
      <c r="G35">
        <v>0.75698626570750083</v>
      </c>
      <c r="K35" s="8">
        <f>AVERAGE(D35:I35)</f>
        <v>0.65930831520724442</v>
      </c>
      <c r="L35" s="8">
        <f>STDEV(D35:I35)/SQRT(COUNT(D35:I35))</f>
        <v>0.11505320309688484</v>
      </c>
      <c r="M35" s="8">
        <f>COUNT(D35:I35)</f>
        <v>4</v>
      </c>
    </row>
    <row r="36" spans="3:21" x14ac:dyDescent="0.25">
      <c r="C36">
        <v>1</v>
      </c>
      <c r="D36">
        <v>0.84845339409358733</v>
      </c>
      <c r="E36">
        <v>0.62417733029299682</v>
      </c>
      <c r="F36">
        <v>0.4427425380774605</v>
      </c>
      <c r="G36">
        <v>0.84845339409358733</v>
      </c>
      <c r="K36" s="8">
        <f>AVERAGE(D36:I36)</f>
        <v>0.69095666413940804</v>
      </c>
      <c r="L36" s="8">
        <f>STDEV(D36:I36)/SQRT(COUNT(D36:I36))</f>
        <v>9.818357453353467E-2</v>
      </c>
      <c r="M36" s="8">
        <f>COUNT(D36:I36)</f>
        <v>4</v>
      </c>
    </row>
    <row r="37" spans="3:21" x14ac:dyDescent="0.25">
      <c r="C37">
        <v>6</v>
      </c>
      <c r="D37">
        <v>0.4427425380774605</v>
      </c>
      <c r="E37">
        <v>0.53001967483897028</v>
      </c>
      <c r="F37">
        <v>0.75698626570750083</v>
      </c>
      <c r="G37">
        <v>0.4427425380774605</v>
      </c>
      <c r="K37" s="8">
        <f>AVERAGE(D37:I37)</f>
        <v>0.54312275417534805</v>
      </c>
      <c r="L37" s="8">
        <f>STDEV(D37:I37)/SQRT(COUNT(D37:I37))</f>
        <v>7.4196623811709231E-2</v>
      </c>
      <c r="M37" s="8">
        <f>COUNT(D37:I37)</f>
        <v>4</v>
      </c>
    </row>
    <row r="38" spans="3:21" x14ac:dyDescent="0.25">
      <c r="C38">
        <v>24</v>
      </c>
      <c r="D38">
        <v>0.7061549232579315</v>
      </c>
      <c r="E38">
        <v>0.62888031383928367</v>
      </c>
      <c r="F38">
        <v>0.60807794297736373</v>
      </c>
      <c r="G38">
        <v>0.75224489714353804</v>
      </c>
      <c r="K38" s="8">
        <f>AVERAGE(D38:I38)</f>
        <v>0.67383951930452923</v>
      </c>
      <c r="L38" s="8">
        <f>STDEV(D38:I38)/SQRT(COUNT(D38:I38))</f>
        <v>3.3587700729891541E-2</v>
      </c>
      <c r="M38" s="8">
        <f>COUNT(D38:I38)</f>
        <v>4</v>
      </c>
    </row>
    <row r="40" spans="3:21" x14ac:dyDescent="0.25">
      <c r="C40" s="9"/>
      <c r="J40" s="9"/>
      <c r="K40" s="9"/>
      <c r="L40" s="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F43"/>
  <sheetViews>
    <sheetView workbookViewId="0">
      <selection activeCell="I47" sqref="I47"/>
    </sheetView>
  </sheetViews>
  <sheetFormatPr defaultRowHeight="15" x14ac:dyDescent="0.25"/>
  <sheetData>
    <row r="3" spans="3:32" x14ac:dyDescent="0.25"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x14ac:dyDescent="0.25">
      <c r="E4" s="13" t="s">
        <v>159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3:32" x14ac:dyDescent="0.25"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x14ac:dyDescent="0.25">
      <c r="C6" s="30" t="s">
        <v>29</v>
      </c>
      <c r="Q6" s="8" t="s">
        <v>17</v>
      </c>
      <c r="R6" s="8" t="s">
        <v>37</v>
      </c>
      <c r="S6" s="8" t="s">
        <v>175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3:32" x14ac:dyDescent="0.25">
      <c r="C7">
        <v>0</v>
      </c>
      <c r="D7">
        <v>0.59633243551091708</v>
      </c>
      <c r="E7">
        <v>0.62011730946329957</v>
      </c>
      <c r="F7" s="66">
        <v>0.84845339409358733</v>
      </c>
      <c r="G7">
        <v>0.50092729591846707</v>
      </c>
      <c r="H7">
        <v>0.65404242282140201</v>
      </c>
      <c r="I7" s="66">
        <v>0.77053152768633992</v>
      </c>
      <c r="Q7" s="8">
        <f t="shared" ref="Q7:Q12" si="0">AVERAGE(D7:I7)</f>
        <v>0.66506739758233546</v>
      </c>
      <c r="R7" s="8">
        <f t="shared" ref="R7:R12" si="1">STDEV(D7:I7)/SQRT(COUNT(D7:I7))</f>
        <v>5.1173441982663957E-2</v>
      </c>
      <c r="S7" s="8">
        <f t="shared" ref="S7:S12" si="2">COUNT(D7:I7)</f>
        <v>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3:32" x14ac:dyDescent="0.25">
      <c r="C8">
        <v>1</v>
      </c>
      <c r="D8" s="31">
        <v>2.7889324513040551E-2</v>
      </c>
      <c r="E8" s="31">
        <v>2.7889324513040551E-2</v>
      </c>
      <c r="F8" s="31">
        <v>2.7889324513040551E-2</v>
      </c>
      <c r="G8" s="31">
        <v>2.7889324513040551E-2</v>
      </c>
      <c r="H8" s="31">
        <v>2.7889324513040551E-2</v>
      </c>
      <c r="I8" s="49">
        <v>2.7889324513040551E-2</v>
      </c>
      <c r="Q8" s="8">
        <f t="shared" si="0"/>
        <v>2.7889324513040551E-2</v>
      </c>
      <c r="R8" s="8">
        <f t="shared" si="1"/>
        <v>0</v>
      </c>
      <c r="S8" s="8">
        <f t="shared" si="2"/>
        <v>6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3:32" x14ac:dyDescent="0.25">
      <c r="C9">
        <v>7</v>
      </c>
      <c r="D9" s="31">
        <v>4.2681335068985291E-2</v>
      </c>
      <c r="E9" s="68">
        <v>6.3219636051911887E-2</v>
      </c>
      <c r="F9" s="31">
        <v>6.3219636051911887E-2</v>
      </c>
      <c r="G9" s="31">
        <v>4.2681335068985291E-2</v>
      </c>
      <c r="H9" s="68">
        <v>2.0000000000000004E-2</v>
      </c>
      <c r="I9" s="68">
        <v>4.2681335068985291E-2</v>
      </c>
      <c r="Q9" s="8">
        <f t="shared" si="0"/>
        <v>4.5747212885129951E-2</v>
      </c>
      <c r="R9" s="8">
        <f t="shared" si="1"/>
        <v>6.587080623819571E-3</v>
      </c>
      <c r="S9" s="8">
        <f t="shared" si="2"/>
        <v>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3:32" x14ac:dyDescent="0.25">
      <c r="C10">
        <v>1</v>
      </c>
      <c r="D10" s="31">
        <v>6.8359997790912591E-2</v>
      </c>
      <c r="E10" s="31">
        <v>2.0000000000000004E-2</v>
      </c>
      <c r="F10" s="68">
        <v>2.7889324513040551E-2</v>
      </c>
      <c r="G10" s="69">
        <v>3.9039117471228832E-2</v>
      </c>
      <c r="H10" s="69">
        <v>2.0000000000000004E-2</v>
      </c>
      <c r="I10" s="69">
        <v>6.8359997790912591E-2</v>
      </c>
      <c r="Q10" s="8">
        <f t="shared" si="0"/>
        <v>4.0608072927682433E-2</v>
      </c>
      <c r="R10" s="8">
        <f t="shared" si="1"/>
        <v>9.2266862763641377E-3</v>
      </c>
      <c r="S10" s="8">
        <f t="shared" si="2"/>
        <v>6</v>
      </c>
    </row>
    <row r="11" spans="3:32" x14ac:dyDescent="0.25">
      <c r="C11">
        <v>6</v>
      </c>
      <c r="D11" s="31">
        <v>3.9039117471228832E-2</v>
      </c>
      <c r="E11" s="68">
        <v>4.6934477921513E-2</v>
      </c>
      <c r="F11" s="68">
        <v>6.8359997790912591E-2</v>
      </c>
      <c r="G11" s="69">
        <v>3.1730432467779186E-2</v>
      </c>
      <c r="H11" s="69">
        <v>2.7889324513040551E-2</v>
      </c>
      <c r="I11" s="69">
        <v>3.9039117471228832E-2</v>
      </c>
      <c r="Q11" s="8">
        <f t="shared" si="0"/>
        <v>4.2165411272617165E-2</v>
      </c>
      <c r="R11" s="8">
        <f t="shared" si="1"/>
        <v>5.8910757966482681E-3</v>
      </c>
      <c r="S11" s="8">
        <f t="shared" si="2"/>
        <v>6</v>
      </c>
    </row>
    <row r="12" spans="3:32" x14ac:dyDescent="0.25">
      <c r="C12">
        <v>24</v>
      </c>
      <c r="D12" s="31">
        <v>3.9039117471228832E-2</v>
      </c>
      <c r="E12" s="68">
        <v>7.4974224560405187E-2</v>
      </c>
      <c r="F12" s="68">
        <v>7.6403638313620903E-2</v>
      </c>
      <c r="G12" s="68">
        <v>2.7889324513040551E-2</v>
      </c>
      <c r="H12" s="68">
        <v>6.8359997790912591E-2</v>
      </c>
      <c r="I12" s="69">
        <v>3.9039117471228832E-2</v>
      </c>
      <c r="Q12" s="8">
        <f t="shared" si="0"/>
        <v>5.4284236686739484E-2</v>
      </c>
      <c r="R12" s="8">
        <f t="shared" si="1"/>
        <v>8.7120401086714771E-3</v>
      </c>
      <c r="S12" s="8">
        <f t="shared" si="2"/>
        <v>6</v>
      </c>
    </row>
    <row r="13" spans="3:32" x14ac:dyDescent="0.25">
      <c r="Q13" s="9"/>
      <c r="R13" s="9"/>
      <c r="S13" s="9"/>
      <c r="U13" s="66"/>
      <c r="W13" s="66"/>
      <c r="X13" s="66"/>
    </row>
    <row r="14" spans="3:32" x14ac:dyDescent="0.25">
      <c r="Q14" s="9"/>
      <c r="R14" s="9"/>
      <c r="S14" s="9"/>
      <c r="V14" s="66"/>
      <c r="W14" s="66"/>
      <c r="X14" s="66"/>
    </row>
    <row r="15" spans="3:32" x14ac:dyDescent="0.25">
      <c r="C15" s="30" t="s">
        <v>160</v>
      </c>
      <c r="Q15" s="8" t="s">
        <v>17</v>
      </c>
      <c r="R15" s="8" t="s">
        <v>37</v>
      </c>
      <c r="S15" s="8" t="s">
        <v>175</v>
      </c>
      <c r="V15" s="67"/>
      <c r="W15" s="67"/>
      <c r="X15" s="66"/>
    </row>
    <row r="16" spans="3:32" x14ac:dyDescent="0.25">
      <c r="C16">
        <v>0</v>
      </c>
      <c r="D16" s="31">
        <v>0.54142119163740998</v>
      </c>
      <c r="E16" s="31">
        <v>0.53001967483897028</v>
      </c>
      <c r="F16" s="31">
        <v>0.84845339409358733</v>
      </c>
      <c r="G16" s="31">
        <v>0.84845339409358733</v>
      </c>
      <c r="H16" s="31">
        <v>0.7061549232579315</v>
      </c>
      <c r="I16" s="31">
        <v>0.84845339409358733</v>
      </c>
      <c r="J16" s="31">
        <v>0.54142119163740998</v>
      </c>
      <c r="K16" s="31">
        <v>0.84845339409358733</v>
      </c>
      <c r="L16" s="31">
        <v>0.7061549232579315</v>
      </c>
      <c r="M16" s="31">
        <v>0.53001967483897028</v>
      </c>
      <c r="N16" s="31">
        <v>0.75698626570750083</v>
      </c>
      <c r="O16" s="31">
        <v>0.32563867776995803</v>
      </c>
      <c r="Q16" s="8">
        <f>AVERAGE(D16:O16)</f>
        <v>0.66930250827670257</v>
      </c>
      <c r="R16" s="8">
        <f t="shared" ref="R16:R20" si="3">STDEV(D16:O16)/SQRT(COUNT(D16:O16))</f>
        <v>4.9878360213626169E-2</v>
      </c>
      <c r="S16" s="8">
        <f t="shared" ref="S16:S20" si="4">COUNT(D16:O16)</f>
        <v>12</v>
      </c>
      <c r="U16" s="66"/>
      <c r="V16" s="67"/>
      <c r="W16" s="67"/>
      <c r="X16" s="66"/>
    </row>
    <row r="17" spans="3:24" x14ac:dyDescent="0.25">
      <c r="C17">
        <v>1</v>
      </c>
      <c r="D17" s="45">
        <v>2.0000000000000004E-2</v>
      </c>
      <c r="E17" s="1">
        <v>2.0000000000000004E-2</v>
      </c>
      <c r="F17" s="31">
        <v>2.0000000000000004E-2</v>
      </c>
      <c r="G17" s="31">
        <v>2.0000000000000004E-2</v>
      </c>
      <c r="H17" s="45">
        <v>3.9039117471228832E-2</v>
      </c>
      <c r="I17" s="1">
        <v>2.7889324513040551E-2</v>
      </c>
      <c r="J17" s="31">
        <v>2.7889324513040551E-2</v>
      </c>
      <c r="K17" s="31">
        <v>6.3219636051911887E-2</v>
      </c>
      <c r="L17" s="31">
        <v>2.0000000000000004E-2</v>
      </c>
      <c r="M17" s="1">
        <v>2.7889324513040551E-2</v>
      </c>
      <c r="N17" s="1">
        <v>2.7889324513040551E-2</v>
      </c>
      <c r="O17" s="45">
        <v>3.9039117471228832E-2</v>
      </c>
      <c r="Q17" s="8">
        <f t="shared" ref="Q17:Q20" si="5">AVERAGE(D17:O17)</f>
        <v>2.9404597420544316E-2</v>
      </c>
      <c r="R17" s="8">
        <f t="shared" si="3"/>
        <v>3.6727098223827922E-3</v>
      </c>
      <c r="S17" s="8">
        <f t="shared" si="4"/>
        <v>12</v>
      </c>
      <c r="U17" s="66"/>
      <c r="V17" s="67"/>
      <c r="W17" s="67"/>
      <c r="X17" s="66"/>
    </row>
    <row r="18" spans="3:24" x14ac:dyDescent="0.25">
      <c r="C18">
        <v>7</v>
      </c>
      <c r="D18" s="31">
        <v>4.6934477921513E-2</v>
      </c>
      <c r="E18" s="31">
        <v>2.0000000000000004E-2</v>
      </c>
      <c r="F18" s="31">
        <v>1.9519558735614423E-2</v>
      </c>
      <c r="G18" s="31">
        <v>5.5562021733730836E-2</v>
      </c>
      <c r="H18" s="31">
        <v>2.7889324513040551E-2</v>
      </c>
      <c r="I18" s="31">
        <v>2.0000000000000004E-2</v>
      </c>
      <c r="J18" s="31">
        <v>3.9039117471228832E-2</v>
      </c>
      <c r="K18" s="31">
        <v>2.0000000000000004E-2</v>
      </c>
      <c r="L18" s="31">
        <v>2.0000000000000004E-2</v>
      </c>
      <c r="M18" s="31">
        <v>2.6340377551842317E-2</v>
      </c>
      <c r="N18" s="31">
        <v>2.0000000000000004E-2</v>
      </c>
      <c r="O18" s="31">
        <v>2.0000000000000004E-2</v>
      </c>
      <c r="Q18" s="8">
        <f t="shared" si="5"/>
        <v>2.7940406493914171E-2</v>
      </c>
      <c r="R18" s="8">
        <f t="shared" si="3"/>
        <v>3.5873129492947041E-3</v>
      </c>
      <c r="S18" s="8">
        <f t="shared" si="4"/>
        <v>12</v>
      </c>
      <c r="U18" s="66"/>
      <c r="W18" s="67"/>
      <c r="X18" s="66"/>
    </row>
    <row r="19" spans="3:24" x14ac:dyDescent="0.25">
      <c r="C19">
        <v>1</v>
      </c>
      <c r="D19" s="31">
        <v>0.21683030597616573</v>
      </c>
      <c r="E19" s="31">
        <v>0.23196581254179105</v>
      </c>
      <c r="F19" s="31">
        <v>0.15787449801245898</v>
      </c>
      <c r="G19" s="31">
        <v>0.44815473704920461</v>
      </c>
      <c r="H19" s="31">
        <v>0.12761801424580746</v>
      </c>
      <c r="I19" s="31">
        <v>0.19154198448866033</v>
      </c>
      <c r="J19" s="31">
        <v>0.15587195505182541</v>
      </c>
      <c r="K19" s="31">
        <v>0.30187558612538479</v>
      </c>
      <c r="L19" s="31">
        <v>5.5562021733730836E-2</v>
      </c>
      <c r="M19" s="31">
        <v>0.54142119163740998</v>
      </c>
      <c r="N19" s="31">
        <v>0.19154198448866033</v>
      </c>
      <c r="O19" s="31">
        <v>0.15587195505182541</v>
      </c>
      <c r="Q19" s="8">
        <f t="shared" si="5"/>
        <v>0.23134417053357711</v>
      </c>
      <c r="R19" s="8">
        <f t="shared" si="3"/>
        <v>3.9882128489885982E-2</v>
      </c>
      <c r="S19" s="8">
        <f t="shared" si="4"/>
        <v>12</v>
      </c>
      <c r="U19" s="66"/>
      <c r="W19" s="67"/>
      <c r="X19" s="66"/>
    </row>
    <row r="20" spans="3:24" x14ac:dyDescent="0.25">
      <c r="C20">
        <v>6</v>
      </c>
      <c r="D20" s="31">
        <v>0.7061549232579315</v>
      </c>
      <c r="E20" s="31">
        <v>0.62417733029299682</v>
      </c>
      <c r="F20" s="31">
        <v>0.29480527515167465</v>
      </c>
      <c r="G20" s="31">
        <v>0.75698626570750083</v>
      </c>
      <c r="H20" s="31">
        <v>0.44815473704920461</v>
      </c>
      <c r="I20" s="31">
        <v>0.7061549232579315</v>
      </c>
      <c r="J20" s="31">
        <v>0.54142119163740998</v>
      </c>
      <c r="K20" s="31">
        <v>0.7061549232579315</v>
      </c>
      <c r="L20" s="31">
        <v>0.53001967483897028</v>
      </c>
      <c r="M20" s="31">
        <v>0.7061549232579315</v>
      </c>
      <c r="N20" s="31">
        <v>0.44815473704920461</v>
      </c>
      <c r="O20" s="31">
        <v>0.32563867776995803</v>
      </c>
      <c r="Q20" s="8">
        <f t="shared" si="5"/>
        <v>0.56616479854405377</v>
      </c>
      <c r="R20" s="8">
        <f t="shared" si="3"/>
        <v>4.6009509658394496E-2</v>
      </c>
      <c r="S20" s="8">
        <f t="shared" si="4"/>
        <v>12</v>
      </c>
      <c r="U20" s="67"/>
      <c r="V20" s="67"/>
      <c r="W20" s="67"/>
      <c r="X20" s="66"/>
    </row>
    <row r="21" spans="3:24" x14ac:dyDescent="0.25">
      <c r="C21">
        <v>24</v>
      </c>
      <c r="D21" s="31">
        <v>0.3620489150608403</v>
      </c>
      <c r="E21" s="31">
        <v>0.7061549232579315</v>
      </c>
      <c r="F21" s="31">
        <v>0.17731112391384049</v>
      </c>
      <c r="G21" s="31">
        <v>1.0239906708906508</v>
      </c>
      <c r="H21" s="31">
        <v>0.44815473704920461</v>
      </c>
      <c r="I21" s="31">
        <v>0.62417733029299682</v>
      </c>
      <c r="J21" s="31">
        <v>0.7061549232579315</v>
      </c>
      <c r="K21" s="31">
        <v>0.53001967483897028</v>
      </c>
      <c r="L21" s="31">
        <v>0.75224489714353804</v>
      </c>
      <c r="M21" s="31">
        <v>0.7061549232579315</v>
      </c>
      <c r="N21" s="31">
        <v>0.4427425380774605</v>
      </c>
      <c r="O21" s="31">
        <v>0.12761801424580746</v>
      </c>
      <c r="Q21" s="8">
        <f>AVERAGE(D21:O21)</f>
        <v>0.55056438927392526</v>
      </c>
      <c r="R21" s="8">
        <f>STDEV(D21:O21)/SQRT(COUNT(D21:O21))</f>
        <v>7.3810089710543411E-2</v>
      </c>
      <c r="S21" s="8">
        <f>COUNT(D21:O21)</f>
        <v>12</v>
      </c>
      <c r="U21" s="67"/>
      <c r="V21" s="66"/>
      <c r="W21" s="67"/>
      <c r="X21" s="66"/>
    </row>
    <row r="22" spans="3:24" x14ac:dyDescent="0.25">
      <c r="Q22" s="9"/>
      <c r="R22" s="9"/>
      <c r="S22" s="9"/>
      <c r="U22" s="66"/>
      <c r="V22" s="66"/>
      <c r="W22" s="66"/>
      <c r="X22" s="66"/>
    </row>
    <row r="23" spans="3:24" x14ac:dyDescent="0.25">
      <c r="Q23" s="9"/>
      <c r="R23" s="9"/>
      <c r="S23" s="9"/>
      <c r="U23" s="66"/>
      <c r="V23" s="66"/>
      <c r="W23" s="67"/>
      <c r="X23" s="66"/>
    </row>
    <row r="24" spans="3:24" x14ac:dyDescent="0.25">
      <c r="C24" s="30" t="s">
        <v>31</v>
      </c>
      <c r="F24" s="67"/>
      <c r="H24" s="67"/>
      <c r="Q24" s="8" t="s">
        <v>17</v>
      </c>
      <c r="R24" s="8" t="s">
        <v>37</v>
      </c>
      <c r="S24" s="8" t="s">
        <v>175</v>
      </c>
      <c r="U24" s="66"/>
      <c r="V24" s="66"/>
      <c r="W24" s="66"/>
      <c r="X24" s="66"/>
    </row>
    <row r="25" spans="3:24" x14ac:dyDescent="0.25">
      <c r="C25" s="27">
        <v>0</v>
      </c>
      <c r="D25" s="68">
        <v>0.67418182198571086</v>
      </c>
      <c r="E25" s="68">
        <v>0.36120352479615697</v>
      </c>
      <c r="F25" s="81">
        <v>0.71321644208821178</v>
      </c>
      <c r="G25" s="81">
        <v>0.67418182198571086</v>
      </c>
      <c r="Q25" s="8">
        <f>AVERAGE(D25:I25)</f>
        <v>0.60569590271394769</v>
      </c>
      <c r="R25" s="8">
        <f>STDEV(D25:I25)/SQRT(COUNT(D25:I25))</f>
        <v>8.2015156894028426E-2</v>
      </c>
      <c r="S25" s="8">
        <f>COUNT(D25:I25)</f>
        <v>4</v>
      </c>
      <c r="W25" s="67"/>
    </row>
    <row r="26" spans="3:24" x14ac:dyDescent="0.25">
      <c r="C26" s="27">
        <v>1</v>
      </c>
      <c r="D26" s="81">
        <v>2.3944662256520276E-2</v>
      </c>
      <c r="E26" s="81">
        <v>4.1609818025955946E-2</v>
      </c>
      <c r="F26" s="81">
        <v>3.1340667534492647E-2</v>
      </c>
      <c r="G26" s="81">
        <v>3.3467238960756499E-2</v>
      </c>
      <c r="H26" s="31"/>
      <c r="Q26" s="8">
        <f>AVERAGE(D26:H26)</f>
        <v>3.2590596694431345E-2</v>
      </c>
      <c r="R26" s="8">
        <f>STDEV(D26:H26)/SQRT(COUNT(D26:H26))</f>
        <v>3.6335171241701921E-3</v>
      </c>
      <c r="S26" s="8">
        <f>COUNT(D26:H26)</f>
        <v>4</v>
      </c>
    </row>
    <row r="27" spans="3:24" x14ac:dyDescent="0.25">
      <c r="C27" s="27">
        <v>7</v>
      </c>
      <c r="D27" s="81">
        <v>0.4427425380774605</v>
      </c>
      <c r="E27" s="81">
        <v>0.84845339409358733</v>
      </c>
      <c r="F27" s="81">
        <v>0.32563867776995803</v>
      </c>
      <c r="G27" s="81">
        <v>0.50119560083018444</v>
      </c>
      <c r="Q27" s="8">
        <f>AVERAGE(D27:I27)</f>
        <v>0.52950755269279759</v>
      </c>
      <c r="R27" s="8">
        <f>STDEV(D27:I27)/SQRT(COUNT(D27:I27))</f>
        <v>0.11240503484001974</v>
      </c>
      <c r="S27" s="8">
        <f>COUNT(D27:I27)</f>
        <v>4</v>
      </c>
      <c r="W27" s="67"/>
    </row>
    <row r="28" spans="3:24" x14ac:dyDescent="0.25">
      <c r="C28" s="27">
        <v>1</v>
      </c>
      <c r="D28" s="81">
        <v>0.17731112391384049</v>
      </c>
      <c r="E28" s="81">
        <v>0.21683030597616573</v>
      </c>
      <c r="F28" s="81">
        <v>0.4427425380774605</v>
      </c>
      <c r="G28" s="81">
        <v>0.7061549232579315</v>
      </c>
      <c r="Q28" s="8">
        <f>AVERAGE(D28:I28)</f>
        <v>0.38575972280634951</v>
      </c>
      <c r="R28" s="8">
        <f>STDEV(D28:I28)/SQRT(COUNT(D28:I28))</f>
        <v>0.1217538815122086</v>
      </c>
      <c r="S28" s="8">
        <f>COUNT(D28:I28)</f>
        <v>4</v>
      </c>
    </row>
    <row r="29" spans="3:24" x14ac:dyDescent="0.25">
      <c r="C29" s="27">
        <v>6</v>
      </c>
      <c r="D29" s="81">
        <v>0.4427425380774605</v>
      </c>
      <c r="E29" s="81">
        <v>0.84845339409358733</v>
      </c>
      <c r="F29" s="81">
        <v>0.7061549232579315</v>
      </c>
      <c r="G29" s="81">
        <v>0.59310555458068259</v>
      </c>
      <c r="Q29" s="8">
        <f>AVERAGE(D29:I29)</f>
        <v>0.64761410250241547</v>
      </c>
      <c r="R29" s="8">
        <f>STDEV(D29:I29)/SQRT(COUNT(D29:I29))</f>
        <v>8.5978189311804343E-2</v>
      </c>
      <c r="S29" s="8">
        <f>COUNT(D29:I29)</f>
        <v>4</v>
      </c>
    </row>
    <row r="30" spans="3:24" x14ac:dyDescent="0.25">
      <c r="C30" s="27">
        <v>24</v>
      </c>
      <c r="D30" s="82">
        <v>0.32563867776995803</v>
      </c>
      <c r="E30" s="82">
        <v>0.60807794297736373</v>
      </c>
      <c r="F30" s="82">
        <v>0.84845339409358733</v>
      </c>
      <c r="G30" s="82">
        <v>0.84845339409358733</v>
      </c>
      <c r="Q30" s="8">
        <f>AVERAGE(D30:I30)</f>
        <v>0.65765585223362411</v>
      </c>
      <c r="R30" s="8">
        <f>STDEV(D30:I30)/SQRT(COUNT(D30:I30))</f>
        <v>0.12433180646448548</v>
      </c>
      <c r="S30" s="8">
        <f>COUNT(D30:I30)</f>
        <v>4</v>
      </c>
    </row>
    <row r="31" spans="3:24" x14ac:dyDescent="0.25">
      <c r="Q31" s="9"/>
      <c r="R31" s="9"/>
      <c r="S31" s="9"/>
    </row>
    <row r="33" spans="3:22" x14ac:dyDescent="0.25">
      <c r="C33" s="30" t="s">
        <v>161</v>
      </c>
      <c r="Q33" s="8" t="s">
        <v>17</v>
      </c>
      <c r="R33" s="8" t="s">
        <v>37</v>
      </c>
      <c r="S33" s="8" t="s">
        <v>175</v>
      </c>
    </row>
    <row r="34" spans="3:22" x14ac:dyDescent="0.25">
      <c r="C34">
        <v>0</v>
      </c>
      <c r="D34">
        <v>0.74845339409358702</v>
      </c>
      <c r="E34">
        <v>0.7061549232579315</v>
      </c>
      <c r="F34">
        <v>0.62888031383928367</v>
      </c>
      <c r="G34">
        <v>0.32563867776995803</v>
      </c>
      <c r="H34">
        <v>0.7061549232579315</v>
      </c>
      <c r="I34">
        <v>0.54142119163740998</v>
      </c>
      <c r="J34">
        <v>0.53001967483897028</v>
      </c>
      <c r="K34">
        <v>0.84845339409358733</v>
      </c>
      <c r="Q34" s="8">
        <f t="shared" ref="Q34:Q39" si="6">AVERAGE(D34:K34)</f>
        <v>0.62939706159858244</v>
      </c>
      <c r="R34" s="8">
        <f t="shared" ref="R34:R39" si="7">STDEV(D34:K34)/SQRT(COUNT(D34:K34))</f>
        <v>5.7294456730649368E-2</v>
      </c>
      <c r="S34" s="8">
        <f t="shared" ref="S34:S39" si="8">COUNT(D34:K34)</f>
        <v>8</v>
      </c>
    </row>
    <row r="35" spans="3:22" x14ac:dyDescent="0.25">
      <c r="C35">
        <v>1</v>
      </c>
      <c r="D35">
        <v>2.0000000000000004E-2</v>
      </c>
      <c r="E35">
        <v>2.7889324513040551E-2</v>
      </c>
      <c r="F35">
        <v>2.0000000000000004E-2</v>
      </c>
      <c r="G35">
        <v>2.7889324513040551E-2</v>
      </c>
      <c r="H35">
        <v>2.0000000000000004E-2</v>
      </c>
      <c r="I35">
        <v>2.0000000000000004E-2</v>
      </c>
      <c r="J35">
        <v>2.0000000000000004E-2</v>
      </c>
      <c r="K35">
        <v>2.7889324513040551E-2</v>
      </c>
      <c r="Q35" s="8">
        <f t="shared" si="6"/>
        <v>2.295849669239021E-2</v>
      </c>
      <c r="R35" s="8">
        <f t="shared" si="7"/>
        <v>1.4435985689607975E-3</v>
      </c>
      <c r="S35" s="8">
        <f t="shared" si="8"/>
        <v>8</v>
      </c>
      <c r="V35" s="67"/>
    </row>
    <row r="36" spans="3:22" x14ac:dyDescent="0.25">
      <c r="C36">
        <v>7</v>
      </c>
      <c r="D36">
        <v>0.7061549232579315</v>
      </c>
      <c r="E36">
        <v>0.62417733029299682</v>
      </c>
      <c r="F36">
        <v>0.29480527515167465</v>
      </c>
      <c r="G36">
        <v>0.75698626570750083</v>
      </c>
      <c r="H36">
        <v>0.44815473704920461</v>
      </c>
      <c r="I36">
        <v>0.7061549232579315</v>
      </c>
      <c r="J36">
        <v>0.54142119163740998</v>
      </c>
      <c r="K36" s="69">
        <v>0.7061549232579315</v>
      </c>
      <c r="Q36" s="8">
        <f t="shared" si="6"/>
        <v>0.59800119620157266</v>
      </c>
      <c r="R36" s="8">
        <f t="shared" si="7"/>
        <v>5.6479476855472596E-2</v>
      </c>
      <c r="S36" s="8">
        <f t="shared" si="8"/>
        <v>8</v>
      </c>
    </row>
    <row r="37" spans="3:22" x14ac:dyDescent="0.25">
      <c r="C37">
        <v>1</v>
      </c>
      <c r="D37">
        <v>0.3620489150608403</v>
      </c>
      <c r="E37">
        <v>0.75698626570750083</v>
      </c>
      <c r="F37">
        <v>0.7061549232579315</v>
      </c>
      <c r="G37">
        <v>0.15587195505182541</v>
      </c>
      <c r="H37">
        <v>0.62888031383928367</v>
      </c>
      <c r="I37">
        <v>0.26515754089158844</v>
      </c>
      <c r="J37">
        <v>0.84845339409358733</v>
      </c>
      <c r="K37">
        <v>9.2471955134583575E-2</v>
      </c>
      <c r="Q37" s="8">
        <f t="shared" si="6"/>
        <v>0.47700315787964259</v>
      </c>
      <c r="R37" s="8">
        <f t="shared" si="7"/>
        <v>0.10359825903666914</v>
      </c>
      <c r="S37" s="8">
        <f t="shared" si="8"/>
        <v>8</v>
      </c>
    </row>
    <row r="38" spans="3:22" x14ac:dyDescent="0.25">
      <c r="C38">
        <v>6</v>
      </c>
      <c r="D38">
        <v>0.26515754089158844</v>
      </c>
      <c r="E38">
        <v>0.84845339409358733</v>
      </c>
      <c r="F38">
        <v>0.75698626570750083</v>
      </c>
      <c r="G38">
        <v>0.7061549232579315</v>
      </c>
      <c r="H38">
        <v>0.7061549232579315</v>
      </c>
      <c r="I38">
        <v>0.75224489714353804</v>
      </c>
      <c r="J38">
        <v>0.32563867776995803</v>
      </c>
      <c r="K38">
        <v>0.75224489714353804</v>
      </c>
      <c r="Q38" s="8">
        <f t="shared" si="6"/>
        <v>0.63912943990819671</v>
      </c>
      <c r="R38" s="8">
        <f t="shared" si="7"/>
        <v>7.6812995616330759E-2</v>
      </c>
      <c r="S38" s="8">
        <f t="shared" si="8"/>
        <v>8</v>
      </c>
    </row>
    <row r="39" spans="3:22" x14ac:dyDescent="0.25">
      <c r="C39">
        <v>24</v>
      </c>
      <c r="D39">
        <v>0.44815473704920461</v>
      </c>
      <c r="E39">
        <v>0.50119560083018444</v>
      </c>
      <c r="F39">
        <v>0.84845339409358733</v>
      </c>
      <c r="G39">
        <v>0.91618673593349942</v>
      </c>
      <c r="H39">
        <v>0.62888031383928367</v>
      </c>
      <c r="I39">
        <v>0.54142119163740998</v>
      </c>
      <c r="J39">
        <v>0.4427425380774605</v>
      </c>
      <c r="K39">
        <v>0.75698626570750083</v>
      </c>
      <c r="Q39" s="8">
        <f t="shared" si="6"/>
        <v>0.63550259714601642</v>
      </c>
      <c r="R39" s="8">
        <f t="shared" si="7"/>
        <v>6.5202857248366761E-2</v>
      </c>
      <c r="S39" s="8">
        <f t="shared" si="8"/>
        <v>8</v>
      </c>
    </row>
    <row r="41" spans="3:22" x14ac:dyDescent="0.25">
      <c r="C41" s="9"/>
      <c r="J41" s="9"/>
      <c r="K41" s="9"/>
      <c r="L41" s="9"/>
    </row>
    <row r="42" spans="3:22" x14ac:dyDescent="0.25">
      <c r="D42" s="9"/>
      <c r="E42" s="9"/>
      <c r="F42" s="9"/>
      <c r="G42" s="9"/>
      <c r="H42" s="9"/>
    </row>
    <row r="43" spans="3:22" x14ac:dyDescent="0.25">
      <c r="D43" s="9"/>
      <c r="E43" s="9"/>
      <c r="F43" s="9"/>
      <c r="G43" s="9"/>
      <c r="H43" s="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20"/>
  <sheetViews>
    <sheetView workbookViewId="0">
      <selection activeCell="I42" sqref="I42"/>
    </sheetView>
  </sheetViews>
  <sheetFormatPr defaultRowHeight="15" x14ac:dyDescent="0.25"/>
  <cols>
    <col min="4" max="4" width="11.140625" bestFit="1" customWidth="1"/>
  </cols>
  <sheetData>
    <row r="3" spans="4:16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4:16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6" spans="4:16" x14ac:dyDescent="0.25">
      <c r="F6" s="13" t="s">
        <v>65</v>
      </c>
    </row>
    <row r="7" spans="4:16" x14ac:dyDescent="0.25">
      <c r="E7" t="s">
        <v>15</v>
      </c>
      <c r="H7" t="s">
        <v>16</v>
      </c>
    </row>
    <row r="8" spans="4:16" x14ac:dyDescent="0.25">
      <c r="E8" t="s">
        <v>57</v>
      </c>
      <c r="F8" t="s">
        <v>42</v>
      </c>
      <c r="H8" t="s">
        <v>57</v>
      </c>
      <c r="I8" t="s">
        <v>42</v>
      </c>
    </row>
    <row r="9" spans="4:16" x14ac:dyDescent="0.25">
      <c r="E9">
        <v>104.95950000000001</v>
      </c>
      <c r="F9">
        <v>188.87180000000001</v>
      </c>
      <c r="H9">
        <v>97.4</v>
      </c>
      <c r="I9">
        <v>604.80269999999996</v>
      </c>
    </row>
    <row r="10" spans="4:16" x14ac:dyDescent="0.25">
      <c r="E10">
        <v>72.924490000000006</v>
      </c>
      <c r="F10">
        <v>146.90780000000001</v>
      </c>
      <c r="H10">
        <v>102.6</v>
      </c>
      <c r="I10">
        <v>312.80020000000002</v>
      </c>
    </row>
    <row r="11" spans="4:16" x14ac:dyDescent="0.25">
      <c r="E11">
        <v>122.116</v>
      </c>
      <c r="F11">
        <v>186.3202</v>
      </c>
      <c r="H11">
        <v>100</v>
      </c>
      <c r="I11">
        <v>181.9212</v>
      </c>
    </row>
    <row r="12" spans="4:16" x14ac:dyDescent="0.25">
      <c r="F12">
        <v>161.48769999999999</v>
      </c>
      <c r="I12">
        <v>209.6636</v>
      </c>
    </row>
    <row r="13" spans="4:16" x14ac:dyDescent="0.25">
      <c r="I13">
        <v>304.26900000000001</v>
      </c>
    </row>
    <row r="14" spans="4:16" x14ac:dyDescent="0.25">
      <c r="I14">
        <v>196.97810000000001</v>
      </c>
    </row>
    <row r="15" spans="4:16" x14ac:dyDescent="0.25">
      <c r="G15" s="9"/>
    </row>
    <row r="16" spans="4:16" x14ac:dyDescent="0.25">
      <c r="D16" s="8" t="s">
        <v>28</v>
      </c>
      <c r="E16" s="8">
        <f>AVERAGE(E9:E14)</f>
        <v>99.999996666666675</v>
      </c>
      <c r="F16" s="8">
        <f>AVERAGE(F9:F14)</f>
        <v>170.89687499999999</v>
      </c>
      <c r="G16" s="9"/>
      <c r="H16" s="8">
        <f>AVERAGE(H9:H14)</f>
        <v>100</v>
      </c>
      <c r="I16" s="8">
        <f>AVERAGE(I9:I14)</f>
        <v>301.73913333333337</v>
      </c>
    </row>
    <row r="17" spans="4:11" x14ac:dyDescent="0.25">
      <c r="D17" s="8" t="s">
        <v>18</v>
      </c>
      <c r="E17" s="8">
        <f>STDEV(E9:E14)/SQRT(COUNT(E9:E14))</f>
        <v>14.415254293109474</v>
      </c>
      <c r="F17" s="8">
        <f>STDEV(F9:F14)/SQRT(COUNT(F9:F14))</f>
        <v>10.103568578920939</v>
      </c>
      <c r="G17" s="9"/>
      <c r="H17" s="8">
        <f>STDEV(H9:H14)/SQRT(COUNT(H9:H14))</f>
        <v>1.5011106998930237</v>
      </c>
      <c r="I17" s="8">
        <f>STDEV(I9:I14)/SQRT(COUNT(I9:I14))</f>
        <v>64.752191199431806</v>
      </c>
    </row>
    <row r="18" spans="4:11" x14ac:dyDescent="0.25">
      <c r="D18" s="8" t="s">
        <v>175</v>
      </c>
      <c r="E18" s="8">
        <f>COUNT(E9:E14)</f>
        <v>3</v>
      </c>
      <c r="F18" s="8">
        <f>COUNT(F9:F14)</f>
        <v>4</v>
      </c>
      <c r="G18" s="9"/>
      <c r="H18" s="8">
        <f>COUNT(H9:H14)</f>
        <v>3</v>
      </c>
      <c r="I18" s="8">
        <f>COUNT(I9:I14)</f>
        <v>6</v>
      </c>
    </row>
    <row r="19" spans="4:11" x14ac:dyDescent="0.25">
      <c r="G19" s="9"/>
    </row>
    <row r="20" spans="4:11" x14ac:dyDescent="0.25">
      <c r="K20" s="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O22"/>
  <sheetViews>
    <sheetView workbookViewId="0">
      <selection activeCell="J50" sqref="J50"/>
    </sheetView>
  </sheetViews>
  <sheetFormatPr defaultRowHeight="15" x14ac:dyDescent="0.25"/>
  <cols>
    <col min="6" max="6" width="11.140625" bestFit="1" customWidth="1"/>
  </cols>
  <sheetData>
    <row r="3" spans="4:15" x14ac:dyDescent="0.2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15" x14ac:dyDescent="0.25"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6" spans="4:15" x14ac:dyDescent="0.25">
      <c r="H6" s="13" t="s">
        <v>66</v>
      </c>
    </row>
    <row r="7" spans="4:15" x14ac:dyDescent="0.25">
      <c r="G7" t="s">
        <v>15</v>
      </c>
      <c r="J7" t="s">
        <v>16</v>
      </c>
    </row>
    <row r="8" spans="4:15" x14ac:dyDescent="0.25">
      <c r="G8" t="s">
        <v>57</v>
      </c>
      <c r="H8" t="s">
        <v>42</v>
      </c>
      <c r="J8" t="s">
        <v>57</v>
      </c>
      <c r="K8" t="s">
        <v>42</v>
      </c>
    </row>
    <row r="9" spans="4:15" x14ac:dyDescent="0.25">
      <c r="G9">
        <v>112.8408</v>
      </c>
      <c r="H9">
        <v>305.87200000000001</v>
      </c>
      <c r="J9">
        <v>84.188940000000002</v>
      </c>
      <c r="K9">
        <v>271.27249999999998</v>
      </c>
    </row>
    <row r="10" spans="4:15" x14ac:dyDescent="0.25">
      <c r="G10">
        <v>87.159239999999997</v>
      </c>
      <c r="H10">
        <v>266.65449999999998</v>
      </c>
      <c r="J10">
        <v>115.8111</v>
      </c>
      <c r="K10">
        <v>236.47399999999999</v>
      </c>
    </row>
    <row r="11" spans="4:15" x14ac:dyDescent="0.25">
      <c r="G11">
        <v>162.77029999999999</v>
      </c>
      <c r="H11">
        <v>227.69390000000001</v>
      </c>
      <c r="J11">
        <v>91.951499999999996</v>
      </c>
      <c r="K11">
        <v>250.28550000000001</v>
      </c>
    </row>
    <row r="12" spans="4:15" x14ac:dyDescent="0.25">
      <c r="G12">
        <v>37.229730000000004</v>
      </c>
      <c r="H12">
        <v>134.5907</v>
      </c>
      <c r="J12">
        <v>108.0485</v>
      </c>
      <c r="K12">
        <v>106.4533</v>
      </c>
    </row>
    <row r="13" spans="4:15" x14ac:dyDescent="0.25">
      <c r="K13">
        <v>288.11279999999999</v>
      </c>
    </row>
    <row r="14" spans="4:15" x14ac:dyDescent="0.25">
      <c r="K14">
        <v>221.23179999999999</v>
      </c>
    </row>
    <row r="15" spans="4:15" x14ac:dyDescent="0.25">
      <c r="I15" s="9"/>
    </row>
    <row r="16" spans="4:15" x14ac:dyDescent="0.25">
      <c r="F16" s="8" t="s">
        <v>28</v>
      </c>
      <c r="G16" s="8">
        <f>AVERAGE(G9:G14)</f>
        <v>100.00001750000001</v>
      </c>
      <c r="H16" s="8">
        <f>AVERAGE(H9:H14)</f>
        <v>233.70277499999997</v>
      </c>
      <c r="I16" s="9"/>
      <c r="J16" s="8">
        <f>AVERAGE(J9:J14)</f>
        <v>100.00001</v>
      </c>
      <c r="K16" s="8">
        <f>AVERAGE(K9:K14)</f>
        <v>228.97164999999998</v>
      </c>
    </row>
    <row r="17" spans="6:13" x14ac:dyDescent="0.25">
      <c r="F17" s="8" t="s">
        <v>18</v>
      </c>
      <c r="G17" s="8">
        <f>STDEV(G9:G14)/SQRT(COUNT(G9:G14))</f>
        <v>26.156561668759238</v>
      </c>
      <c r="H17" s="8">
        <f>STDEV(H9:H14)/SQRT(COUNT(H9:H14))</f>
        <v>36.689602531629646</v>
      </c>
      <c r="I17" s="9"/>
      <c r="J17" s="8">
        <f>STDEV(J9:J14)/SQRT(COUNT(J9:J14))</f>
        <v>7.2430265660219337</v>
      </c>
      <c r="K17" s="8">
        <f>STDEV(K9:K14)/SQRT(COUNT(K9:K14))</f>
        <v>26.374390581354341</v>
      </c>
    </row>
    <row r="18" spans="6:13" x14ac:dyDescent="0.25">
      <c r="F18" s="8" t="s">
        <v>175</v>
      </c>
      <c r="G18" s="8">
        <f>COUNT(G9:G14)</f>
        <v>4</v>
      </c>
      <c r="H18" s="8">
        <f>COUNT(H9:H14)</f>
        <v>4</v>
      </c>
      <c r="I18" s="9"/>
      <c r="J18" s="8">
        <f>COUNT(J9:J14)</f>
        <v>4</v>
      </c>
      <c r="K18" s="8">
        <f>COUNT(K9:K14)</f>
        <v>6</v>
      </c>
    </row>
    <row r="22" spans="6:13" x14ac:dyDescent="0.25">
      <c r="M22" s="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33"/>
  <sheetViews>
    <sheetView workbookViewId="0">
      <selection activeCell="K30" sqref="K30"/>
    </sheetView>
  </sheetViews>
  <sheetFormatPr defaultRowHeight="15" x14ac:dyDescent="0.25"/>
  <cols>
    <col min="4" max="4" width="11.140625" bestFit="1" customWidth="1"/>
    <col min="5" max="6" width="19" bestFit="1" customWidth="1"/>
    <col min="7" max="7" width="14.7109375" bestFit="1" customWidth="1"/>
    <col min="9" max="9" width="19.28515625" bestFit="1" customWidth="1"/>
    <col min="11" max="11" width="14.85546875" bestFit="1" customWidth="1"/>
  </cols>
  <sheetData>
    <row r="3" spans="4:12" x14ac:dyDescent="0.25">
      <c r="E3" s="13" t="s">
        <v>69</v>
      </c>
    </row>
    <row r="5" spans="4:12" x14ac:dyDescent="0.25">
      <c r="E5" t="s">
        <v>70</v>
      </c>
    </row>
    <row r="6" spans="4:12" x14ac:dyDescent="0.25">
      <c r="E6" t="s">
        <v>72</v>
      </c>
      <c r="F6" t="s">
        <v>71</v>
      </c>
    </row>
    <row r="7" spans="4:12" x14ac:dyDescent="0.25">
      <c r="E7">
        <v>155.5526090536427</v>
      </c>
      <c r="F7">
        <v>-12.24057039823434</v>
      </c>
    </row>
    <row r="8" spans="4:12" x14ac:dyDescent="0.25">
      <c r="E8">
        <v>118.20904336121718</v>
      </c>
      <c r="F8">
        <v>-22.024375045222556</v>
      </c>
    </row>
    <row r="9" spans="4:12" x14ac:dyDescent="0.25">
      <c r="E9">
        <v>38.668984612081189</v>
      </c>
      <c r="F9">
        <v>-33.769046581239408</v>
      </c>
    </row>
    <row r="10" spans="4:12" x14ac:dyDescent="0.25">
      <c r="E10">
        <v>56.980884715328287</v>
      </c>
      <c r="F10">
        <v>1.9112727931155575</v>
      </c>
    </row>
    <row r="11" spans="4:12" x14ac:dyDescent="0.25">
      <c r="G11" s="9"/>
      <c r="H11" s="9"/>
      <c r="I11" s="9"/>
      <c r="J11" s="9"/>
      <c r="K11" s="9"/>
      <c r="L11" s="9"/>
    </row>
    <row r="12" spans="4:12" x14ac:dyDescent="0.25">
      <c r="D12" s="8" t="s">
        <v>28</v>
      </c>
      <c r="E12" s="8">
        <f>AVERAGE(E7:E10)</f>
        <v>92.352880435567343</v>
      </c>
      <c r="F12" s="8">
        <f>AVERAGE(F7:F10)</f>
        <v>-16.530679807895186</v>
      </c>
      <c r="G12" s="9"/>
      <c r="H12" s="9"/>
      <c r="I12" s="9"/>
      <c r="J12" s="9"/>
      <c r="K12" s="9"/>
    </row>
    <row r="13" spans="4:12" x14ac:dyDescent="0.25">
      <c r="D13" s="8" t="s">
        <v>18</v>
      </c>
      <c r="E13" s="8">
        <f>STDEV(E7:E10)/SQRT(COUNT(E7:E10))</f>
        <v>27.073796696337897</v>
      </c>
      <c r="F13" s="8">
        <f>STDEV(F7:F10)/SQRT(COUNT(F7:F10))</f>
        <v>7.560051977652881</v>
      </c>
      <c r="G13" s="9"/>
      <c r="H13" s="9"/>
      <c r="I13" s="9"/>
      <c r="J13" s="9"/>
      <c r="K13" s="9"/>
    </row>
    <row r="14" spans="4:12" x14ac:dyDescent="0.25">
      <c r="D14" s="8" t="s">
        <v>175</v>
      </c>
      <c r="E14" s="8">
        <f>COUNT(E7:E10)</f>
        <v>4</v>
      </c>
      <c r="F14" s="8">
        <f>COUNT(F7:F10)</f>
        <v>4</v>
      </c>
    </row>
    <row r="16" spans="4:12" x14ac:dyDescent="0.25">
      <c r="E16" s="13"/>
    </row>
    <row r="22" spans="4:7" x14ac:dyDescent="0.25">
      <c r="D22" s="9"/>
      <c r="E22" s="9"/>
      <c r="F22" s="9"/>
      <c r="G22" s="9"/>
    </row>
    <row r="23" spans="4:7" x14ac:dyDescent="0.25">
      <c r="D23" s="9"/>
      <c r="E23" s="9"/>
      <c r="F23" s="9"/>
      <c r="G23" s="9"/>
    </row>
    <row r="24" spans="4:7" x14ac:dyDescent="0.25">
      <c r="D24" s="9"/>
      <c r="E24" s="9"/>
      <c r="F24" s="9"/>
      <c r="G24" s="9"/>
    </row>
    <row r="25" spans="4:7" x14ac:dyDescent="0.25">
      <c r="D25" s="9"/>
      <c r="E25" s="9"/>
      <c r="F25" s="9"/>
      <c r="G25" s="9"/>
    </row>
    <row r="26" spans="4:7" x14ac:dyDescent="0.25">
      <c r="D26" s="9"/>
      <c r="E26" s="9"/>
      <c r="F26" s="9"/>
      <c r="G26" s="9"/>
    </row>
    <row r="33" spans="6:6" x14ac:dyDescent="0.25">
      <c r="F33" s="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8"/>
  <sheetViews>
    <sheetView topLeftCell="D1" workbookViewId="0">
      <selection activeCell="O37" sqref="O37"/>
    </sheetView>
  </sheetViews>
  <sheetFormatPr defaultRowHeight="15" x14ac:dyDescent="0.25"/>
  <cols>
    <col min="4" max="4" width="10.7109375" bestFit="1" customWidth="1"/>
    <col min="5" max="5" width="15.7109375" bestFit="1" customWidth="1"/>
    <col min="6" max="6" width="11.140625" bestFit="1" customWidth="1"/>
    <col min="7" max="7" width="10.7109375" bestFit="1" customWidth="1"/>
    <col min="8" max="8" width="15.7109375" bestFit="1" customWidth="1"/>
  </cols>
  <sheetData>
    <row r="4" spans="4:8" x14ac:dyDescent="0.25">
      <c r="G4" s="13" t="s">
        <v>67</v>
      </c>
    </row>
    <row r="6" spans="4:8" x14ac:dyDescent="0.25">
      <c r="D6" s="7"/>
      <c r="E6" s="7"/>
      <c r="G6" s="7" t="s">
        <v>0</v>
      </c>
      <c r="H6" s="7" t="s">
        <v>1</v>
      </c>
    </row>
    <row r="7" spans="4:8" x14ac:dyDescent="0.25">
      <c r="G7" s="1">
        <v>1.042578</v>
      </c>
      <c r="H7" s="1">
        <v>8.7180999999999995E-2</v>
      </c>
    </row>
    <row r="8" spans="4:8" x14ac:dyDescent="0.25">
      <c r="G8" s="1">
        <v>1.301482</v>
      </c>
      <c r="H8" s="1">
        <v>0.12244099999999999</v>
      </c>
    </row>
    <row r="9" spans="4:8" x14ac:dyDescent="0.25">
      <c r="G9" s="1">
        <v>0.85272700000000001</v>
      </c>
      <c r="H9" s="1">
        <v>0.15714400000000001</v>
      </c>
    </row>
    <row r="10" spans="4:8" x14ac:dyDescent="0.25">
      <c r="G10" s="1">
        <v>1.7778769999999999</v>
      </c>
      <c r="H10" s="1">
        <v>0.15390999999999999</v>
      </c>
    </row>
    <row r="11" spans="4:8" x14ac:dyDescent="0.25">
      <c r="G11" s="1">
        <v>0.59055999999999997</v>
      </c>
      <c r="H11" s="1">
        <v>0.189412</v>
      </c>
    </row>
    <row r="12" spans="4:8" x14ac:dyDescent="0.25">
      <c r="G12" s="1">
        <v>0.763212</v>
      </c>
      <c r="H12" s="1">
        <v>6.4513000000000001E-2</v>
      </c>
    </row>
    <row r="13" spans="4:8" x14ac:dyDescent="0.25">
      <c r="G13" s="1">
        <v>0.61138599999999999</v>
      </c>
      <c r="H13" s="1">
        <v>0.109588</v>
      </c>
    </row>
    <row r="14" spans="4:8" x14ac:dyDescent="0.25">
      <c r="G14" s="1">
        <v>1.0601780000000001</v>
      </c>
      <c r="H14" s="1">
        <v>0.115036</v>
      </c>
    </row>
    <row r="16" spans="4:8" x14ac:dyDescent="0.25">
      <c r="F16" s="8" t="s">
        <v>28</v>
      </c>
      <c r="G16" s="8">
        <f>AVERAGE(G7:G14)</f>
        <v>1</v>
      </c>
      <c r="H16" s="8">
        <f>AVERAGE(H7:H14)</f>
        <v>0.124903125</v>
      </c>
    </row>
    <row r="17" spans="6:8" x14ac:dyDescent="0.25">
      <c r="F17" s="8" t="s">
        <v>18</v>
      </c>
      <c r="G17" s="8">
        <f>STDEV(G7:G14)/SQRT(COUNT(G7:G14))</f>
        <v>0.14001518726871331</v>
      </c>
      <c r="H17" s="8">
        <f>STDEV(H7:H14)/SQRT(COUNT(H7:H14))</f>
        <v>1.4299206367134889E-2</v>
      </c>
    </row>
    <row r="18" spans="6:8" x14ac:dyDescent="0.25">
      <c r="F18" s="8" t="s">
        <v>175</v>
      </c>
      <c r="G18" s="8">
        <f>COUNT(G7:G14)</f>
        <v>8</v>
      </c>
      <c r="H18" s="8">
        <f>COUNT(H7:H14)</f>
        <v>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H14"/>
  <sheetViews>
    <sheetView workbookViewId="0">
      <selection activeCell="K38" sqref="K38"/>
    </sheetView>
  </sheetViews>
  <sheetFormatPr defaultRowHeight="15" x14ac:dyDescent="0.25"/>
  <cols>
    <col min="5" max="5" width="11.28515625" customWidth="1"/>
    <col min="6" max="6" width="15.5703125" customWidth="1"/>
    <col min="7" max="7" width="11.7109375" customWidth="1"/>
    <col min="8" max="8" width="14.85546875" customWidth="1"/>
  </cols>
  <sheetData>
    <row r="4" spans="6:8" x14ac:dyDescent="0.25">
      <c r="G4" s="13" t="s">
        <v>69</v>
      </c>
    </row>
    <row r="6" spans="6:8" x14ac:dyDescent="0.25">
      <c r="G6" s="7" t="s">
        <v>0</v>
      </c>
      <c r="H6" s="7" t="s">
        <v>1</v>
      </c>
    </row>
    <row r="7" spans="6:8" x14ac:dyDescent="0.25">
      <c r="G7" s="1">
        <v>204.95490000000001</v>
      </c>
      <c r="H7" s="1">
        <v>-8.8805499999999995</v>
      </c>
    </row>
    <row r="8" spans="6:8" x14ac:dyDescent="0.25">
      <c r="G8" s="1">
        <v>243.5016</v>
      </c>
      <c r="H8" s="1">
        <v>-57.84</v>
      </c>
    </row>
    <row r="9" spans="6:8" x14ac:dyDescent="0.25">
      <c r="G9" s="1">
        <v>369.79849999999999</v>
      </c>
      <c r="H9" s="1">
        <v>-12.6837</v>
      </c>
    </row>
    <row r="10" spans="6:8" x14ac:dyDescent="0.25">
      <c r="G10" s="1">
        <v>113.3169</v>
      </c>
      <c r="H10" s="1">
        <v>-46.735199999999999</v>
      </c>
    </row>
    <row r="12" spans="6:8" x14ac:dyDescent="0.25">
      <c r="F12" s="8" t="s">
        <v>28</v>
      </c>
      <c r="G12" s="8">
        <f>AVERAGE(G7:G10)</f>
        <v>232.89297500000001</v>
      </c>
      <c r="H12" s="8">
        <f>AVERAGE(H7:H10)</f>
        <v>-31.534862500000003</v>
      </c>
    </row>
    <row r="13" spans="6:8" x14ac:dyDescent="0.25">
      <c r="F13" s="8" t="s">
        <v>18</v>
      </c>
      <c r="G13" s="8">
        <f>STDEV(G7:G10)/SQRT(COUNT(G7:G10))</f>
        <v>53.177877172614011</v>
      </c>
      <c r="H13" s="8">
        <f>STDEV(H7:H10)/SQRT(COUNT(H7:H10))</f>
        <v>12.218819915253937</v>
      </c>
    </row>
    <row r="14" spans="6:8" x14ac:dyDescent="0.25">
      <c r="F14" s="8" t="s">
        <v>175</v>
      </c>
      <c r="G14" s="8">
        <f>COUNT(G7:G10)</f>
        <v>4</v>
      </c>
      <c r="H14" s="8">
        <f>COUNT(H7:H10)</f>
        <v>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H18"/>
  <sheetViews>
    <sheetView workbookViewId="0">
      <selection activeCell="K40" sqref="K40"/>
    </sheetView>
  </sheetViews>
  <sheetFormatPr defaultRowHeight="15" x14ac:dyDescent="0.25"/>
  <cols>
    <col min="6" max="6" width="11.140625" bestFit="1" customWidth="1"/>
    <col min="7" max="7" width="11.42578125" customWidth="1"/>
    <col min="8" max="8" width="14.85546875" customWidth="1"/>
  </cols>
  <sheetData>
    <row r="4" spans="6:8" x14ac:dyDescent="0.25">
      <c r="G4" s="13" t="s">
        <v>68</v>
      </c>
    </row>
    <row r="6" spans="6:8" x14ac:dyDescent="0.25">
      <c r="G6" s="7" t="s">
        <v>0</v>
      </c>
      <c r="H6" s="7" t="s">
        <v>1</v>
      </c>
    </row>
    <row r="7" spans="6:8" x14ac:dyDescent="0.25">
      <c r="G7" s="1">
        <v>0.45561400000000002</v>
      </c>
      <c r="H7" s="1">
        <v>0.24240200000000001</v>
      </c>
    </row>
    <row r="8" spans="6:8" x14ac:dyDescent="0.25">
      <c r="G8" s="1">
        <v>0.564828</v>
      </c>
      <c r="H8" s="1">
        <v>0.15892400000000001</v>
      </c>
    </row>
    <row r="9" spans="6:8" x14ac:dyDescent="0.25">
      <c r="G9" s="1">
        <v>1.0987389999999999</v>
      </c>
      <c r="H9" s="1">
        <v>0.18095</v>
      </c>
    </row>
    <row r="10" spans="6:8" x14ac:dyDescent="0.25">
      <c r="G10" s="1">
        <v>0.17505499999999999</v>
      </c>
      <c r="H10" s="1">
        <v>0.122044</v>
      </c>
    </row>
    <row r="11" spans="6:8" x14ac:dyDescent="0.25">
      <c r="G11" s="1">
        <v>0.84691700000000003</v>
      </c>
      <c r="H11" s="1">
        <v>0.50193500000000002</v>
      </c>
    </row>
    <row r="12" spans="6:8" x14ac:dyDescent="0.25">
      <c r="G12" s="1">
        <v>1.5009570000000001</v>
      </c>
      <c r="H12" s="1">
        <v>0.42070999999999997</v>
      </c>
    </row>
    <row r="13" spans="6:8" x14ac:dyDescent="0.25">
      <c r="G13" s="1">
        <v>1.444828</v>
      </c>
      <c r="H13" s="1">
        <v>0.43094399999999999</v>
      </c>
    </row>
    <row r="14" spans="6:8" x14ac:dyDescent="0.25">
      <c r="G14" s="1">
        <v>1.9130609999999999</v>
      </c>
      <c r="H14" s="1">
        <v>0.49166399999999999</v>
      </c>
    </row>
    <row r="16" spans="6:8" x14ac:dyDescent="0.25">
      <c r="F16" s="8" t="s">
        <v>28</v>
      </c>
      <c r="G16" s="8">
        <f>AVERAGE(G7:G14)</f>
        <v>0.99999987500000009</v>
      </c>
      <c r="H16" s="8">
        <f>AVERAGE(H7:H14)</f>
        <v>0.31869662500000001</v>
      </c>
    </row>
    <row r="17" spans="6:8" x14ac:dyDescent="0.25">
      <c r="F17" s="8" t="s">
        <v>18</v>
      </c>
      <c r="G17" s="8">
        <f>STDEV(G7:G14)/SQRT(COUNT(G7:G14))</f>
        <v>0.21052481571441176</v>
      </c>
      <c r="H17" s="8">
        <f>STDEV(H7:H14)/SQRT(COUNT(H7:H14))</f>
        <v>5.5980667243553647E-2</v>
      </c>
    </row>
    <row r="18" spans="6:8" x14ac:dyDescent="0.25">
      <c r="F18" s="8" t="s">
        <v>175</v>
      </c>
      <c r="G18" s="8">
        <f>COUNT(G7:G14)</f>
        <v>8</v>
      </c>
      <c r="H18" s="8">
        <f>COUNT(H7:H14)</f>
        <v>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18"/>
  <sheetViews>
    <sheetView workbookViewId="0">
      <selection activeCell="L37" sqref="L37"/>
    </sheetView>
  </sheetViews>
  <sheetFormatPr defaultRowHeight="15" x14ac:dyDescent="0.25"/>
  <sheetData>
    <row r="4" spans="3:12" x14ac:dyDescent="0.25">
      <c r="D4" s="13" t="s">
        <v>140</v>
      </c>
      <c r="I4" s="13" t="s">
        <v>139</v>
      </c>
    </row>
    <row r="6" spans="3:12" x14ac:dyDescent="0.25">
      <c r="D6" s="27" t="s">
        <v>133</v>
      </c>
      <c r="E6" s="27" t="s">
        <v>134</v>
      </c>
      <c r="F6" s="27" t="s">
        <v>135</v>
      </c>
      <c r="G6" s="27" t="s">
        <v>136</v>
      </c>
      <c r="I6" t="s">
        <v>133</v>
      </c>
      <c r="J6" t="s">
        <v>134</v>
      </c>
      <c r="K6" t="s">
        <v>135</v>
      </c>
      <c r="L6" t="s">
        <v>136</v>
      </c>
    </row>
    <row r="7" spans="3:12" x14ac:dyDescent="0.25">
      <c r="D7" s="83">
        <v>0.73878730704390005</v>
      </c>
      <c r="E7" s="83">
        <v>0.32965788662542117</v>
      </c>
      <c r="F7" s="84">
        <v>0.98844389522026155</v>
      </c>
      <c r="G7" s="83">
        <v>0.2304974243151689</v>
      </c>
      <c r="I7">
        <v>0.72787107162116804</v>
      </c>
      <c r="J7">
        <v>0.14334518488836342</v>
      </c>
      <c r="K7" s="76">
        <v>1.029365141145693</v>
      </c>
      <c r="L7" s="76">
        <v>3.9591825035157971E-2</v>
      </c>
    </row>
    <row r="8" spans="3:12" x14ac:dyDescent="0.25">
      <c r="D8" s="83">
        <v>0.60790999434116499</v>
      </c>
      <c r="E8" s="83">
        <v>0.30090537874055101</v>
      </c>
      <c r="F8" s="84">
        <v>0.77016047213728267</v>
      </c>
      <c r="G8" s="83">
        <v>0.24379728103629913</v>
      </c>
      <c r="I8">
        <v>0.53978376475202028</v>
      </c>
      <c r="J8">
        <v>0.24929150867069885</v>
      </c>
      <c r="K8" s="76">
        <v>0.55162312076994025</v>
      </c>
      <c r="L8" s="76">
        <v>0.14085452228913126</v>
      </c>
    </row>
    <row r="9" spans="3:12" x14ac:dyDescent="0.25">
      <c r="D9" s="83">
        <v>1.6972875285880404</v>
      </c>
      <c r="E9" s="83">
        <v>0.50664302427046637</v>
      </c>
      <c r="F9" s="83">
        <v>1.0520702091004996</v>
      </c>
      <c r="G9" s="83">
        <v>0.21037191928611434</v>
      </c>
      <c r="I9">
        <v>1.4456865977453943</v>
      </c>
      <c r="J9">
        <v>0.10136035228500126</v>
      </c>
      <c r="K9" s="76">
        <v>1.2156726776244378</v>
      </c>
      <c r="L9" s="76">
        <v>9.2112317300254307E-2</v>
      </c>
    </row>
    <row r="10" spans="3:12" x14ac:dyDescent="0.25">
      <c r="D10" s="83">
        <v>0.95601517002689507</v>
      </c>
      <c r="E10" s="83">
        <v>0.77077240637351385</v>
      </c>
      <c r="F10" s="84">
        <v>0.60790999434116499</v>
      </c>
      <c r="G10" s="83">
        <v>0.17108942968257682</v>
      </c>
      <c r="I10">
        <v>1.2866585658814174</v>
      </c>
      <c r="J10">
        <v>0.43615132472238671</v>
      </c>
      <c r="K10" s="76">
        <v>0.53283281222658263</v>
      </c>
      <c r="L10" s="76">
        <v>6.5214942912370982E-2</v>
      </c>
    </row>
    <row r="11" spans="3:12" x14ac:dyDescent="0.25">
      <c r="D11" s="83"/>
      <c r="E11" s="83"/>
      <c r="F11" s="83">
        <v>1.6907230957895707</v>
      </c>
      <c r="G11" s="84">
        <v>0.8311789281701375</v>
      </c>
      <c r="K11" s="76">
        <v>1.7729652306278101</v>
      </c>
      <c r="L11" s="77">
        <v>0.85961039405144879</v>
      </c>
    </row>
    <row r="12" spans="3:12" x14ac:dyDescent="0.25">
      <c r="D12" s="83"/>
      <c r="E12" s="83"/>
      <c r="F12" s="83">
        <v>4.1266594374560803</v>
      </c>
      <c r="G12" s="83">
        <v>0.696524531019727</v>
      </c>
      <c r="K12" s="76">
        <v>8.8366419485160801</v>
      </c>
      <c r="L12" s="76">
        <v>0.49888179073598721</v>
      </c>
    </row>
    <row r="13" spans="3:12" x14ac:dyDescent="0.25">
      <c r="D13" s="83"/>
      <c r="E13" s="83"/>
      <c r="F13" s="83">
        <v>4.0649313421989328</v>
      </c>
      <c r="G13" s="83">
        <v>0.79164146804261937</v>
      </c>
      <c r="K13">
        <v>9.9987991084295196</v>
      </c>
      <c r="L13">
        <v>0.39268460352924633</v>
      </c>
    </row>
    <row r="14" spans="3:12" x14ac:dyDescent="0.25">
      <c r="D14" s="83"/>
      <c r="E14" s="83"/>
      <c r="F14" s="83">
        <v>5.4764119918641239</v>
      </c>
      <c r="G14" s="83">
        <v>0.55597517063333135</v>
      </c>
      <c r="K14">
        <v>8.1780383738902049</v>
      </c>
      <c r="L14">
        <v>0.49366908507295332</v>
      </c>
    </row>
    <row r="16" spans="3:12" x14ac:dyDescent="0.25">
      <c r="C16" s="8" t="s">
        <v>28</v>
      </c>
      <c r="D16" s="29">
        <f>AVERAGE(D7:D14)</f>
        <v>1</v>
      </c>
      <c r="E16" s="8">
        <f>AVERAGE(E7:E14)</f>
        <v>0.47699467400248807</v>
      </c>
      <c r="F16" s="8">
        <f>AVERAGE(F7:F14)</f>
        <v>2.3471638047634897</v>
      </c>
      <c r="G16" s="8">
        <f>AVERAGE(G7:G14)</f>
        <v>0.46638451902324685</v>
      </c>
      <c r="I16" s="29">
        <f>AVERAGE(I7:I14)</f>
        <v>1</v>
      </c>
      <c r="J16" s="29">
        <f>AVERAGE(J7:J14)</f>
        <v>0.23253709264161257</v>
      </c>
      <c r="K16" s="29">
        <f>AVERAGE(K7:K14)</f>
        <v>4.0144923016537835</v>
      </c>
      <c r="L16" s="29">
        <f>AVERAGE(L7:L14)</f>
        <v>0.32282743511581874</v>
      </c>
    </row>
    <row r="17" spans="3:12" x14ac:dyDescent="0.25">
      <c r="C17" s="8" t="s">
        <v>18</v>
      </c>
      <c r="D17" s="8">
        <f>STDEV(D7:D14)/SQRT(COUNT(D7:D14))</f>
        <v>0.24326104056669667</v>
      </c>
      <c r="E17" s="8">
        <f>STDEV(E7:E14)/SQRT(COUNT(E7:E14))</f>
        <v>0.10797374276921666</v>
      </c>
      <c r="F17" s="8">
        <f>STDEV(F7:F14)/SQRT(COUNT(F7:F14))</f>
        <v>0.673155803216263</v>
      </c>
      <c r="G17" s="8">
        <f>STDEV(G7:G14)/SQRT(COUNT(G7:G14))</f>
        <v>9.9802250438522061E-2</v>
      </c>
      <c r="I17" s="8">
        <f>STDEV(I7:I14)/SQRT(COUNT(I7:I14))</f>
        <v>0.21730600805651365</v>
      </c>
      <c r="J17" s="8">
        <f>STDEV(J7:J14)/SQRT(COUNT(J7:J14))</f>
        <v>7.4667038456051105E-2</v>
      </c>
      <c r="K17" s="8">
        <f>STDEV(K7:K14)/SQRT(COUNT(K7:K14))</f>
        <v>1.4777057863496097</v>
      </c>
      <c r="L17" s="8">
        <f>STDEV(L7:L14)/SQRT(COUNT(L7:L14))</f>
        <v>0.1023062793094183</v>
      </c>
    </row>
    <row r="18" spans="3:12" x14ac:dyDescent="0.25">
      <c r="C18" s="8" t="s">
        <v>175</v>
      </c>
      <c r="D18" s="8">
        <f>COUNT(D7:D14)</f>
        <v>4</v>
      </c>
      <c r="E18" s="8">
        <f>COUNT(E7:E14)</f>
        <v>4</v>
      </c>
      <c r="F18" s="8">
        <f>COUNT(F7:F14)</f>
        <v>8</v>
      </c>
      <c r="G18" s="8">
        <f>COUNT(G7:G14)</f>
        <v>8</v>
      </c>
      <c r="I18" s="8">
        <f>COUNT(I7:I14)</f>
        <v>4</v>
      </c>
      <c r="J18" s="8">
        <f>COUNT(J7:J14)</f>
        <v>4</v>
      </c>
      <c r="K18" s="8">
        <f>COUNT(K7:K14)</f>
        <v>8</v>
      </c>
      <c r="L18" s="8">
        <f>COUNT(L7:L14)</f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workbookViewId="0">
      <selection activeCell="N39" sqref="N39"/>
    </sheetView>
  </sheetViews>
  <sheetFormatPr defaultRowHeight="15" x14ac:dyDescent="0.25"/>
  <sheetData>
    <row r="1" spans="2:14" x14ac:dyDescent="0.25">
      <c r="B1" s="36" t="s">
        <v>150</v>
      </c>
    </row>
    <row r="3" spans="2:14" x14ac:dyDescent="0.25">
      <c r="B3" s="85" t="s">
        <v>2</v>
      </c>
      <c r="C3" s="85"/>
      <c r="D3" s="85"/>
      <c r="L3" s="8" t="s">
        <v>17</v>
      </c>
      <c r="M3" s="8" t="s">
        <v>37</v>
      </c>
      <c r="N3" s="8" t="s">
        <v>175</v>
      </c>
    </row>
    <row r="4" spans="2:14" x14ac:dyDescent="0.25">
      <c r="B4" s="3">
        <v>0</v>
      </c>
      <c r="C4">
        <v>0.50574724661975878</v>
      </c>
      <c r="D4">
        <v>0.54243140542355484</v>
      </c>
      <c r="E4">
        <v>0.63875724779968557</v>
      </c>
      <c r="F4">
        <v>0.72967872440630877</v>
      </c>
      <c r="I4" s="1"/>
      <c r="J4" s="1"/>
      <c r="K4" s="1"/>
      <c r="L4" s="8">
        <f>AVERAGE(C4:J4)</f>
        <v>0.60415365606232707</v>
      </c>
      <c r="M4" s="8">
        <f>STDEV(C4:J4)/SQRT(COUNT(C4:J4))</f>
        <v>5.0371460989979799E-2</v>
      </c>
      <c r="N4" s="8">
        <f>COUNT(C4:J4)</f>
        <v>4</v>
      </c>
    </row>
    <row r="5" spans="2:14" x14ac:dyDescent="0.25">
      <c r="B5" s="3">
        <v>1</v>
      </c>
      <c r="C5">
        <v>0.39758860786527939</v>
      </c>
      <c r="D5">
        <v>0.3566561389703965</v>
      </c>
      <c r="E5">
        <v>0.80271982990054402</v>
      </c>
      <c r="F5">
        <v>0.66751761854860758</v>
      </c>
      <c r="I5" s="1"/>
      <c r="J5" s="1"/>
      <c r="K5" s="1"/>
      <c r="L5" s="8">
        <f t="shared" ref="L5:L13" si="0">AVERAGE(C5:J5)</f>
        <v>0.55612054882120687</v>
      </c>
      <c r="M5" s="8">
        <f t="shared" ref="M5:M12" si="1">STDEV(C5:J5)/SQRT(COUNT(C5:J5))</f>
        <v>0.10729202349704405</v>
      </c>
      <c r="N5" s="8">
        <f t="shared" ref="N5:N13" si="2">COUNT(C5:J5)</f>
        <v>4</v>
      </c>
    </row>
    <row r="6" spans="2:14" x14ac:dyDescent="0.25">
      <c r="B6" s="3">
        <v>4</v>
      </c>
      <c r="C6">
        <v>0.55951759038417059</v>
      </c>
      <c r="D6">
        <v>0.40865210563382998</v>
      </c>
      <c r="E6">
        <v>0.84845339409358733</v>
      </c>
      <c r="F6">
        <v>0.73157059448271622</v>
      </c>
      <c r="I6" s="1"/>
      <c r="J6" s="1"/>
      <c r="K6" s="1"/>
      <c r="L6" s="8">
        <f t="shared" si="0"/>
        <v>0.63704842114857607</v>
      </c>
      <c r="M6" s="8">
        <f t="shared" si="1"/>
        <v>9.6523922120123604E-2</v>
      </c>
      <c r="N6" s="8">
        <f t="shared" si="2"/>
        <v>4</v>
      </c>
    </row>
    <row r="7" spans="2:14" x14ac:dyDescent="0.25">
      <c r="B7" s="3">
        <v>5</v>
      </c>
      <c r="C7">
        <v>0.67482449746188589</v>
      </c>
      <c r="D7">
        <v>0.7061549232579315</v>
      </c>
      <c r="E7">
        <v>0.7061549232579315</v>
      </c>
      <c r="F7">
        <v>0.53851752544424414</v>
      </c>
      <c r="I7" s="1"/>
      <c r="J7" s="1"/>
      <c r="K7" s="1"/>
      <c r="L7" s="8">
        <f t="shared" si="0"/>
        <v>0.65641296735549826</v>
      </c>
      <c r="M7" s="8">
        <f t="shared" si="1"/>
        <v>3.9986293504053375E-2</v>
      </c>
      <c r="N7" s="8">
        <f t="shared" si="2"/>
        <v>4</v>
      </c>
    </row>
    <row r="8" spans="2:14" x14ac:dyDescent="0.25">
      <c r="B8" s="3">
        <v>6</v>
      </c>
      <c r="C8">
        <v>0.57444873066769597</v>
      </c>
      <c r="D8">
        <v>0.39800043799092955</v>
      </c>
      <c r="E8">
        <v>0.57444873066769597</v>
      </c>
      <c r="F8">
        <v>0.61847912840832375</v>
      </c>
      <c r="I8" s="1"/>
      <c r="J8" s="1"/>
      <c r="K8" s="1"/>
      <c r="L8" s="8">
        <f t="shared" si="0"/>
        <v>0.54134425693366128</v>
      </c>
      <c r="M8" s="8">
        <f t="shared" si="1"/>
        <v>4.8895339918471253E-2</v>
      </c>
      <c r="N8" s="8">
        <f t="shared" si="2"/>
        <v>4</v>
      </c>
    </row>
    <row r="9" spans="2:14" x14ac:dyDescent="0.25">
      <c r="B9" s="3">
        <v>7</v>
      </c>
      <c r="C9">
        <v>0.95934432117173962</v>
      </c>
      <c r="D9">
        <v>0.40510182605502243</v>
      </c>
      <c r="E9">
        <v>0.67504591014409177</v>
      </c>
      <c r="F9">
        <v>0.61099293420998313</v>
      </c>
      <c r="I9" s="1"/>
      <c r="J9" s="1"/>
      <c r="K9" s="1"/>
      <c r="L9" s="8">
        <f t="shared" si="0"/>
        <v>0.66262124789520926</v>
      </c>
      <c r="M9" s="8">
        <f t="shared" si="1"/>
        <v>0.11444820147325452</v>
      </c>
      <c r="N9" s="8">
        <f t="shared" si="2"/>
        <v>4</v>
      </c>
    </row>
    <row r="10" spans="2:14" x14ac:dyDescent="0.25">
      <c r="B10" s="3">
        <v>8</v>
      </c>
      <c r="C10">
        <v>0.68016142006045088</v>
      </c>
      <c r="D10">
        <v>0.64683304439047395</v>
      </c>
      <c r="E10">
        <v>0.80384270896286303</v>
      </c>
      <c r="F10">
        <v>0.64185475582068052</v>
      </c>
      <c r="I10" s="1"/>
      <c r="J10" s="1"/>
      <c r="K10" s="1"/>
      <c r="L10" s="8">
        <f t="shared" si="0"/>
        <v>0.69317298230861712</v>
      </c>
      <c r="M10" s="8">
        <f t="shared" si="1"/>
        <v>3.7857231108015033E-2</v>
      </c>
      <c r="N10" s="8">
        <f t="shared" si="2"/>
        <v>4</v>
      </c>
    </row>
    <row r="11" spans="2:14" x14ac:dyDescent="0.25">
      <c r="B11" s="3">
        <v>9</v>
      </c>
      <c r="C11">
        <v>0.52136720135793502</v>
      </c>
      <c r="D11">
        <v>0.64683304439047395</v>
      </c>
      <c r="E11">
        <v>0.32404217582981321</v>
      </c>
      <c r="F11">
        <v>0.41210980003929382</v>
      </c>
      <c r="I11" s="1"/>
      <c r="J11" s="1"/>
      <c r="K11" s="1"/>
      <c r="L11" s="8">
        <f t="shared" si="0"/>
        <v>0.47608805540437898</v>
      </c>
      <c r="M11" s="8">
        <f t="shared" si="1"/>
        <v>6.9770587748532745E-2</v>
      </c>
      <c r="N11" s="8">
        <f t="shared" si="2"/>
        <v>4</v>
      </c>
    </row>
    <row r="12" spans="2:14" x14ac:dyDescent="0.25">
      <c r="B12" s="3">
        <v>10</v>
      </c>
      <c r="C12">
        <v>0.53581142595837206</v>
      </c>
      <c r="D12">
        <v>0.83685372651134771</v>
      </c>
      <c r="E12">
        <v>0.48565623207475994</v>
      </c>
      <c r="F12">
        <v>0.48565623207475994</v>
      </c>
      <c r="I12" s="1"/>
      <c r="J12" s="1"/>
      <c r="K12" s="1"/>
      <c r="L12" s="8">
        <f t="shared" si="0"/>
        <v>0.58599440415480997</v>
      </c>
      <c r="M12" s="8">
        <f t="shared" si="1"/>
        <v>8.4451282044036416E-2</v>
      </c>
      <c r="N12" s="8">
        <f t="shared" si="2"/>
        <v>4</v>
      </c>
    </row>
    <row r="13" spans="2:14" x14ac:dyDescent="0.25">
      <c r="B13" s="3">
        <v>11</v>
      </c>
      <c r="C13">
        <v>0.47725949580462085</v>
      </c>
      <c r="D13">
        <v>0.66751761854860758</v>
      </c>
      <c r="E13">
        <v>0.67504591014409177</v>
      </c>
      <c r="F13">
        <v>0.53581142595837206</v>
      </c>
      <c r="I13" s="1"/>
      <c r="J13" s="1"/>
      <c r="K13" s="1"/>
      <c r="L13" s="8">
        <f t="shared" si="0"/>
        <v>0.58890861261392302</v>
      </c>
      <c r="M13" s="8">
        <f>STDEV(C13:J13)/SQRT(COUNT(C13:J13))</f>
        <v>4.9061055800291638E-2</v>
      </c>
      <c r="N13" s="8">
        <f t="shared" si="2"/>
        <v>4</v>
      </c>
    </row>
    <row r="15" spans="2:14" x14ac:dyDescent="0.25">
      <c r="B15" s="23" t="s">
        <v>3</v>
      </c>
      <c r="C15" s="23"/>
      <c r="D15" s="23"/>
      <c r="L15" s="8" t="s">
        <v>17</v>
      </c>
      <c r="M15" s="8" t="s">
        <v>37</v>
      </c>
      <c r="N15" s="8" t="s">
        <v>175</v>
      </c>
    </row>
    <row r="16" spans="2:14" x14ac:dyDescent="0.25">
      <c r="B16" s="3">
        <v>0</v>
      </c>
      <c r="C16">
        <v>0.71345271348569284</v>
      </c>
      <c r="D16">
        <v>0.46781672404937757</v>
      </c>
      <c r="E16">
        <v>0.66732500789104221</v>
      </c>
      <c r="F16">
        <v>0.72027308214980013</v>
      </c>
      <c r="L16" s="8">
        <f>AVERAGE(C16:J16)</f>
        <v>0.64221688189397819</v>
      </c>
      <c r="M16" s="8">
        <f>STDEV(C16:J16)/SQRT(COUNT(C16:J16))</f>
        <v>5.9310726368455823E-2</v>
      </c>
      <c r="N16" s="8">
        <f>COUNT(C16:J16)</f>
        <v>4</v>
      </c>
    </row>
    <row r="17" spans="2:14" x14ac:dyDescent="0.25">
      <c r="B17" s="3">
        <v>1</v>
      </c>
      <c r="C17">
        <v>0.45642911037966311</v>
      </c>
      <c r="D17">
        <v>0.59986440189248069</v>
      </c>
      <c r="E17">
        <v>0.69493729286549866</v>
      </c>
      <c r="F17">
        <v>0.66751761854860758</v>
      </c>
      <c r="L17" s="8">
        <f t="shared" ref="L17:L25" si="3">AVERAGE(C17:J17)</f>
        <v>0.6046871059215625</v>
      </c>
      <c r="M17" s="8">
        <f t="shared" ref="M17:M24" si="4">STDEV(C17:J17)/SQRT(COUNT(C17:J17))</f>
        <v>5.3304519255443217E-2</v>
      </c>
      <c r="N17" s="8">
        <f t="shared" ref="N17:N25" si="5">COUNT(C17:J17)</f>
        <v>4</v>
      </c>
    </row>
    <row r="18" spans="2:14" x14ac:dyDescent="0.25">
      <c r="B18" s="3">
        <v>4</v>
      </c>
      <c r="C18">
        <v>0.38419060792370929</v>
      </c>
      <c r="D18">
        <v>0.73157059448271622</v>
      </c>
      <c r="E18">
        <v>0.39758860786527939</v>
      </c>
      <c r="F18">
        <v>0.80271982990054402</v>
      </c>
      <c r="L18" s="8">
        <f t="shared" si="3"/>
        <v>0.57901741004306218</v>
      </c>
      <c r="M18" s="8">
        <f t="shared" si="4"/>
        <v>0.10961642965985641</v>
      </c>
      <c r="N18" s="8">
        <f t="shared" si="5"/>
        <v>4</v>
      </c>
    </row>
    <row r="19" spans="2:14" x14ac:dyDescent="0.25">
      <c r="B19" s="3">
        <v>5</v>
      </c>
      <c r="C19">
        <v>0.57444873066769597</v>
      </c>
      <c r="D19">
        <v>0.49208186485743521</v>
      </c>
      <c r="E19">
        <v>0.69493729286549866</v>
      </c>
      <c r="F19">
        <v>0.73631536219329208</v>
      </c>
      <c r="L19" s="8">
        <f t="shared" si="3"/>
        <v>0.62444581264598042</v>
      </c>
      <c r="M19" s="8">
        <f t="shared" si="4"/>
        <v>5.5904507704335783E-2</v>
      </c>
      <c r="N19" s="8">
        <f t="shared" si="5"/>
        <v>4</v>
      </c>
    </row>
    <row r="20" spans="2:14" x14ac:dyDescent="0.25">
      <c r="B20" s="3">
        <v>6</v>
      </c>
      <c r="C20">
        <v>0.61847912840832375</v>
      </c>
      <c r="D20">
        <v>0.4023957265691504</v>
      </c>
      <c r="E20">
        <v>0.64683304439047395</v>
      </c>
      <c r="F20">
        <v>0.64683304439047395</v>
      </c>
      <c r="L20" s="8">
        <f t="shared" si="3"/>
        <v>0.57863523593960553</v>
      </c>
      <c r="M20" s="8">
        <f t="shared" si="4"/>
        <v>5.9125419367927964E-2</v>
      </c>
      <c r="N20" s="8">
        <f t="shared" si="5"/>
        <v>4</v>
      </c>
    </row>
    <row r="21" spans="2:14" x14ac:dyDescent="0.25">
      <c r="B21" s="3">
        <v>7</v>
      </c>
      <c r="C21">
        <v>0.57444873066769597</v>
      </c>
      <c r="D21">
        <v>0.48896952682810502</v>
      </c>
      <c r="E21">
        <v>0.64559796608552389</v>
      </c>
      <c r="F21">
        <v>0.73157059448271622</v>
      </c>
      <c r="L21" s="8">
        <f t="shared" si="3"/>
        <v>0.61014670451601027</v>
      </c>
      <c r="M21" s="8">
        <f t="shared" si="4"/>
        <v>5.1606529569746852E-2</v>
      </c>
      <c r="N21" s="8">
        <f t="shared" si="5"/>
        <v>4</v>
      </c>
    </row>
    <row r="22" spans="2:14" x14ac:dyDescent="0.25">
      <c r="B22" s="3">
        <v>8</v>
      </c>
      <c r="C22">
        <v>0.58704603593177263</v>
      </c>
      <c r="D22">
        <v>0.67504591014409177</v>
      </c>
      <c r="E22">
        <v>0.67438697035350936</v>
      </c>
      <c r="F22">
        <v>0.84955778104458779</v>
      </c>
      <c r="L22" s="8">
        <f t="shared" si="3"/>
        <v>0.69650917436849036</v>
      </c>
      <c r="M22" s="8">
        <f t="shared" si="4"/>
        <v>5.504249744784908E-2</v>
      </c>
      <c r="N22" s="8">
        <f t="shared" si="5"/>
        <v>4</v>
      </c>
    </row>
    <row r="23" spans="2:14" x14ac:dyDescent="0.25">
      <c r="B23" s="3">
        <v>9</v>
      </c>
      <c r="C23">
        <v>0.40328936626449918</v>
      </c>
      <c r="D23">
        <v>0.68253210434243228</v>
      </c>
      <c r="E23">
        <v>0.49546461445006196</v>
      </c>
      <c r="F23">
        <v>0.69638400577478943</v>
      </c>
      <c r="L23" s="8">
        <f t="shared" si="3"/>
        <v>0.56941752270794566</v>
      </c>
      <c r="M23" s="8">
        <f t="shared" si="4"/>
        <v>7.1869669891527391E-2</v>
      </c>
      <c r="N23" s="8">
        <f t="shared" si="5"/>
        <v>4</v>
      </c>
    </row>
    <row r="24" spans="2:14" x14ac:dyDescent="0.25">
      <c r="B24" s="3">
        <v>10</v>
      </c>
      <c r="C24">
        <v>0.57444873066769597</v>
      </c>
      <c r="D24">
        <v>0.46685831037366088</v>
      </c>
      <c r="E24">
        <v>0.53581142595837206</v>
      </c>
      <c r="F24">
        <v>0.57444873066769597</v>
      </c>
      <c r="L24" s="8">
        <f t="shared" si="3"/>
        <v>0.53789179941685616</v>
      </c>
      <c r="M24" s="8">
        <f t="shared" si="4"/>
        <v>2.5368784894586771E-2</v>
      </c>
      <c r="N24" s="8">
        <f t="shared" si="5"/>
        <v>4</v>
      </c>
    </row>
    <row r="25" spans="2:14" x14ac:dyDescent="0.25">
      <c r="B25" s="3">
        <v>11</v>
      </c>
      <c r="C25">
        <v>0.57444873066769597</v>
      </c>
      <c r="D25">
        <v>1.0029931961913841</v>
      </c>
      <c r="E25">
        <v>0.73157059448271622</v>
      </c>
      <c r="F25">
        <v>0.64350297027323555</v>
      </c>
      <c r="L25" s="8">
        <f t="shared" si="3"/>
        <v>0.73812887290375806</v>
      </c>
      <c r="M25" s="8">
        <f>STDEV(C25:J25)/SQRT(COUNT(C25:J25))</f>
        <v>9.3959819061801481E-2</v>
      </c>
      <c r="N25" s="8">
        <f t="shared" si="5"/>
        <v>4</v>
      </c>
    </row>
    <row r="26" spans="2:14" x14ac:dyDescent="0.25">
      <c r="L26" s="9"/>
      <c r="M26" s="9"/>
      <c r="N26" s="9"/>
    </row>
    <row r="27" spans="2:14" x14ac:dyDescent="0.25">
      <c r="B27" s="23" t="s">
        <v>4</v>
      </c>
      <c r="C27" s="23"/>
      <c r="D27" s="23"/>
      <c r="L27" s="8" t="s">
        <v>17</v>
      </c>
      <c r="M27" s="8" t="s">
        <v>37</v>
      </c>
      <c r="N27" s="8" t="s">
        <v>175</v>
      </c>
    </row>
    <row r="28" spans="2:14" x14ac:dyDescent="0.25">
      <c r="B28" s="3">
        <v>0</v>
      </c>
      <c r="C28">
        <v>0.49587082547895239</v>
      </c>
      <c r="D28">
        <v>0.63765999550887065</v>
      </c>
      <c r="E28">
        <v>0.68083619716948507</v>
      </c>
      <c r="F28">
        <v>0.68223006073631809</v>
      </c>
      <c r="G28">
        <v>0.74681511588039728</v>
      </c>
      <c r="H28">
        <v>0.83836364773040573</v>
      </c>
      <c r="I28">
        <v>0.81300763843123325</v>
      </c>
      <c r="J28">
        <v>0.71935949394364374</v>
      </c>
      <c r="L28" s="8">
        <f>AVERAGE(C28:J28)</f>
        <v>0.70176787185991329</v>
      </c>
      <c r="M28" s="8">
        <f>STDEV(C28:J28)/SQRT(COUNT(C28:J28))</f>
        <v>3.7960196635369939E-2</v>
      </c>
      <c r="N28" s="8">
        <f>COUNT(C28:J28)</f>
        <v>8</v>
      </c>
    </row>
    <row r="29" spans="2:14" x14ac:dyDescent="0.25">
      <c r="B29" s="3">
        <v>1</v>
      </c>
      <c r="C29">
        <v>2.0564947508838471E-2</v>
      </c>
      <c r="D29">
        <v>0.10074033640404065</v>
      </c>
      <c r="E29">
        <v>4.3469894667178911E-2</v>
      </c>
      <c r="F29">
        <v>6.5268123147068008E-2</v>
      </c>
      <c r="G29">
        <v>3.7205883768382242E-2</v>
      </c>
      <c r="H29">
        <v>5.2680755103684612E-2</v>
      </c>
      <c r="I29">
        <v>6.5789816921412239E-2</v>
      </c>
      <c r="J29">
        <v>7.4016988434157202E-2</v>
      </c>
      <c r="L29" s="8">
        <f t="shared" ref="L29:L37" si="6">AVERAGE(C29:J29)</f>
        <v>5.7467093244345291E-2</v>
      </c>
      <c r="M29" s="8">
        <f t="shared" ref="M29:M36" si="7">STDEV(C29:J29)/SQRT(COUNT(C29:J29))</f>
        <v>8.7297847823850829E-3</v>
      </c>
      <c r="N29" s="8">
        <f t="shared" ref="N29:N37" si="8">COUNT(C29:J29)</f>
        <v>8</v>
      </c>
    </row>
    <row r="30" spans="2:14" x14ac:dyDescent="0.25">
      <c r="B30" s="3">
        <v>4</v>
      </c>
      <c r="C30">
        <v>5.2680755103684612E-2</v>
      </c>
      <c r="D30">
        <v>6.5789816921412239E-2</v>
      </c>
      <c r="E30">
        <v>7.1190330007148028E-2</v>
      </c>
      <c r="F30">
        <v>9.2471955134583575E-2</v>
      </c>
      <c r="G30">
        <v>4.7681045086334951E-2</v>
      </c>
      <c r="H30">
        <v>4.5859936287456722E-2</v>
      </c>
      <c r="I30">
        <v>5.9390828892821365E-2</v>
      </c>
      <c r="J30">
        <v>3.9510566327763466E-2</v>
      </c>
      <c r="L30" s="8">
        <f t="shared" si="6"/>
        <v>5.9321904220150622E-2</v>
      </c>
      <c r="M30" s="8">
        <f t="shared" si="7"/>
        <v>6.0281367120604487E-3</v>
      </c>
      <c r="N30" s="8">
        <f t="shared" si="8"/>
        <v>8</v>
      </c>
    </row>
    <row r="31" spans="2:14" x14ac:dyDescent="0.25">
      <c r="B31" s="3">
        <v>5</v>
      </c>
      <c r="C31">
        <v>4.2668366393523824E-2</v>
      </c>
      <c r="D31">
        <v>4.9584098264676565E-2</v>
      </c>
      <c r="E31">
        <v>3.2689747511535576E-2</v>
      </c>
      <c r="F31">
        <v>3.5200858441134755E-2</v>
      </c>
      <c r="G31">
        <v>5.4067035390700041E-2</v>
      </c>
      <c r="H31">
        <v>3.1660520639356773E-2</v>
      </c>
      <c r="I31">
        <v>4.912167840135806E-2</v>
      </c>
      <c r="J31">
        <v>4.3646227100755011E-2</v>
      </c>
      <c r="L31" s="8">
        <f t="shared" si="6"/>
        <v>4.2329816517880078E-2</v>
      </c>
      <c r="M31" s="8">
        <f t="shared" si="7"/>
        <v>2.9759473265613184E-3</v>
      </c>
      <c r="N31" s="8">
        <f t="shared" si="8"/>
        <v>8</v>
      </c>
    </row>
    <row r="32" spans="2:14" x14ac:dyDescent="0.25">
      <c r="B32" s="3">
        <v>6</v>
      </c>
      <c r="C32" s="31">
        <v>5.8814811139233772E-2</v>
      </c>
      <c r="D32" s="31">
        <v>8.4437796724102232E-2</v>
      </c>
      <c r="E32" s="31">
        <v>4.5270326358567647E-2</v>
      </c>
      <c r="F32" s="31">
        <v>3.5314863141081593E-2</v>
      </c>
      <c r="G32" s="31">
        <v>6.8923640324925164E-2</v>
      </c>
      <c r="H32" s="31">
        <v>4.2681335068985291E-2</v>
      </c>
      <c r="I32" s="31">
        <v>6.3219636051911887E-2</v>
      </c>
      <c r="J32" s="31">
        <v>7.9029951350762018E-2</v>
      </c>
      <c r="L32" s="8">
        <f>AVERAGE(C32:J32)</f>
        <v>5.9711545019946202E-2</v>
      </c>
      <c r="M32" s="8">
        <f t="shared" si="7"/>
        <v>6.2340321949751467E-3</v>
      </c>
      <c r="N32" s="8">
        <f t="shared" si="8"/>
        <v>8</v>
      </c>
    </row>
    <row r="33" spans="2:14" x14ac:dyDescent="0.25">
      <c r="B33" s="3">
        <v>7</v>
      </c>
      <c r="C33">
        <v>3.7668303631700747E-2</v>
      </c>
      <c r="D33">
        <v>5.5520666429948941E-2</v>
      </c>
      <c r="E33">
        <v>7.4125302080332328E-2</v>
      </c>
      <c r="F33">
        <v>3.7205883768382242E-2</v>
      </c>
      <c r="G33">
        <v>8.9699904910611458E-2</v>
      </c>
      <c r="H33">
        <v>5.1356563473797037E-2</v>
      </c>
      <c r="I33">
        <v>0.10116905068442043</v>
      </c>
      <c r="J33">
        <v>3.7873117091300021E-2</v>
      </c>
      <c r="L33" s="8">
        <f t="shared" si="6"/>
        <v>6.0577349008811655E-2</v>
      </c>
      <c r="M33" s="8">
        <f t="shared" si="7"/>
        <v>8.84033103647364E-3</v>
      </c>
      <c r="N33" s="8">
        <f t="shared" si="8"/>
        <v>8</v>
      </c>
    </row>
    <row r="34" spans="2:14" x14ac:dyDescent="0.25">
      <c r="B34" s="3">
        <v>8</v>
      </c>
      <c r="C34">
        <v>6.3827489832044892E-2</v>
      </c>
      <c r="D34">
        <v>5.3544936941588225E-2</v>
      </c>
      <c r="E34">
        <v>4.1322646133425567E-2</v>
      </c>
      <c r="F34">
        <v>3.7598391803278328E-2</v>
      </c>
      <c r="G34">
        <v>5.2937516884987122E-2</v>
      </c>
      <c r="H34">
        <v>6.6091143669850999E-2</v>
      </c>
      <c r="I34">
        <v>4.3143754932303796E-2</v>
      </c>
      <c r="J34">
        <v>6.6226480750801148E-2</v>
      </c>
      <c r="L34" s="8">
        <f t="shared" si="6"/>
        <v>5.3086545118535014E-2</v>
      </c>
      <c r="M34" s="8">
        <f t="shared" si="7"/>
        <v>4.0850533456336432E-3</v>
      </c>
      <c r="N34" s="8">
        <f t="shared" si="8"/>
        <v>8</v>
      </c>
    </row>
    <row r="35" spans="2:14" x14ac:dyDescent="0.25">
      <c r="B35" s="3">
        <v>9</v>
      </c>
      <c r="C35">
        <v>5.5562021733730836E-2</v>
      </c>
      <c r="D35">
        <v>3.1562866765618362E-2</v>
      </c>
      <c r="E35">
        <v>4.5270326358567647E-2</v>
      </c>
      <c r="F35">
        <v>7.4016988434157202E-2</v>
      </c>
      <c r="G35">
        <v>2.9560833783868576E-2</v>
      </c>
      <c r="H35">
        <v>7.0540252656910066E-2</v>
      </c>
      <c r="I35">
        <v>7.8629741738262343E-2</v>
      </c>
      <c r="J35">
        <v>8.7276246083660233E-2</v>
      </c>
      <c r="L35" s="8">
        <f t="shared" si="6"/>
        <v>5.9052409694346913E-2</v>
      </c>
      <c r="M35" s="8">
        <f t="shared" si="7"/>
        <v>7.7497957030501618E-3</v>
      </c>
      <c r="N35" s="8">
        <f t="shared" si="8"/>
        <v>8</v>
      </c>
    </row>
    <row r="36" spans="2:14" x14ac:dyDescent="0.25">
      <c r="B36" s="3">
        <v>10</v>
      </c>
      <c r="C36">
        <v>3.7668303631700747E-2</v>
      </c>
      <c r="D36">
        <v>3.5384774969504013E-2</v>
      </c>
      <c r="E36">
        <v>5.9290199678013744E-2</v>
      </c>
      <c r="F36">
        <v>3.7598391803278328E-2</v>
      </c>
      <c r="G36">
        <v>5.4121388418707728E-2</v>
      </c>
      <c r="H36">
        <v>6.6091143669850999E-2</v>
      </c>
      <c r="I36">
        <v>8.8995219357336439E-2</v>
      </c>
      <c r="J36">
        <v>7.6988627512963051E-2</v>
      </c>
      <c r="L36" s="8">
        <f t="shared" si="6"/>
        <v>5.7017256130169384E-2</v>
      </c>
      <c r="M36" s="8">
        <f t="shared" si="7"/>
        <v>6.9907746096769486E-3</v>
      </c>
      <c r="N36" s="8">
        <f t="shared" si="8"/>
        <v>8</v>
      </c>
    </row>
    <row r="37" spans="2:14" x14ac:dyDescent="0.25">
      <c r="B37" s="3">
        <v>11</v>
      </c>
      <c r="C37">
        <v>4.4179998895456297E-2</v>
      </c>
      <c r="D37">
        <v>5.1372007932731611E-2</v>
      </c>
      <c r="E37">
        <v>2.980987849040987E-2</v>
      </c>
      <c r="F37">
        <v>6.1961009762321717E-2</v>
      </c>
      <c r="G37">
        <v>4.9692411910851692E-2</v>
      </c>
      <c r="H37">
        <v>7.6939240685500954E-2</v>
      </c>
      <c r="I37">
        <v>7.4016988434157202E-2</v>
      </c>
      <c r="J37">
        <v>0.11015442593817149</v>
      </c>
      <c r="L37" s="8">
        <f t="shared" si="6"/>
        <v>6.2265745256200107E-2</v>
      </c>
      <c r="M37" s="8">
        <f>STDEV(C37:J37)/SQRT(COUNT(C37:J37))</f>
        <v>8.7668832207511236E-3</v>
      </c>
      <c r="N37" s="8">
        <f t="shared" si="8"/>
        <v>8</v>
      </c>
    </row>
    <row r="38" spans="2:14" x14ac:dyDescent="0.25">
      <c r="L38" s="9"/>
      <c r="M38" s="9"/>
      <c r="N38" s="9"/>
    </row>
    <row r="39" spans="2:14" x14ac:dyDescent="0.25">
      <c r="B39" s="23" t="s">
        <v>5</v>
      </c>
      <c r="C39" s="23"/>
      <c r="D39" s="23"/>
      <c r="L39" s="8" t="s">
        <v>17</v>
      </c>
      <c r="M39" s="8" t="s">
        <v>37</v>
      </c>
      <c r="N39" s="8" t="s">
        <v>175</v>
      </c>
    </row>
    <row r="40" spans="2:14" x14ac:dyDescent="0.25">
      <c r="B40" s="3">
        <v>0</v>
      </c>
      <c r="C40">
        <v>0.5532773886473743</v>
      </c>
      <c r="D40">
        <v>0.62358522344513512</v>
      </c>
      <c r="E40">
        <v>0.74925061761325507</v>
      </c>
      <c r="F40">
        <v>0.53324927422213997</v>
      </c>
      <c r="G40">
        <v>0.6014242874964163</v>
      </c>
      <c r="H40">
        <v>0.71906660440618131</v>
      </c>
      <c r="I40">
        <v>0.63629993181521483</v>
      </c>
      <c r="J40">
        <v>0.75316287519392788</v>
      </c>
      <c r="L40" s="8">
        <f>AVERAGE(C40:J40)</f>
        <v>0.6461645253549555</v>
      </c>
      <c r="M40" s="8">
        <f>STDEV(C40:J40)/SQRT(COUNT(C40:J40))</f>
        <v>3.0289319334998198E-2</v>
      </c>
      <c r="N40" s="8">
        <f>COUNT(C40:J40)</f>
        <v>8</v>
      </c>
    </row>
    <row r="41" spans="2:14" x14ac:dyDescent="0.25">
      <c r="B41" s="3">
        <v>1</v>
      </c>
      <c r="C41">
        <v>7.2576355119134101E-2</v>
      </c>
      <c r="D41">
        <v>4.2205593785731896E-2</v>
      </c>
      <c r="E41">
        <v>6.7576645101784433E-2</v>
      </c>
      <c r="F41">
        <v>8.0246354070247244E-2</v>
      </c>
      <c r="G41">
        <v>6.3827489832044892E-2</v>
      </c>
      <c r="H41">
        <v>7.2576355119134101E-2</v>
      </c>
      <c r="I41">
        <v>5.4121388418707728E-2</v>
      </c>
      <c r="J41">
        <v>6.4542196708652758E-2</v>
      </c>
      <c r="L41" s="8">
        <f t="shared" ref="L41:L49" si="9">AVERAGE(C41:J41)</f>
        <v>6.4709047269429651E-2</v>
      </c>
      <c r="M41" s="8">
        <f t="shared" ref="M41:M48" si="10">STDEV(C41:J41)/SQRT(COUNT(C41:J41))</f>
        <v>4.2103804689213242E-3</v>
      </c>
      <c r="N41" s="8">
        <f t="shared" ref="N41:N49" si="11">COUNT(C41:J41)</f>
        <v>8</v>
      </c>
    </row>
    <row r="42" spans="2:14" x14ac:dyDescent="0.25">
      <c r="B42" s="3">
        <v>4</v>
      </c>
      <c r="C42">
        <v>3.2768201908441062E-2</v>
      </c>
      <c r="D42">
        <v>6.2031281972758964E-2</v>
      </c>
      <c r="E42">
        <v>5.4121388418707728E-2</v>
      </c>
      <c r="F42">
        <v>4.7681045086334951E-2</v>
      </c>
      <c r="G42">
        <v>5.9542486691303097E-2</v>
      </c>
      <c r="H42">
        <v>6.5982830023675873E-2</v>
      </c>
      <c r="I42">
        <v>4.5859936287456722E-2</v>
      </c>
      <c r="J42">
        <v>5.2680755103684612E-2</v>
      </c>
      <c r="L42" s="8">
        <f t="shared" si="9"/>
        <v>5.2583490686545373E-2</v>
      </c>
      <c r="M42" s="8">
        <f t="shared" si="10"/>
        <v>3.7356656894705193E-3</v>
      </c>
      <c r="N42" s="8">
        <f t="shared" si="11"/>
        <v>8</v>
      </c>
    </row>
    <row r="43" spans="2:14" x14ac:dyDescent="0.25">
      <c r="B43" s="3">
        <v>5</v>
      </c>
      <c r="C43">
        <v>3.7668303631700747E-2</v>
      </c>
      <c r="D43">
        <v>4.4807906495249142E-2</v>
      </c>
      <c r="E43">
        <v>3.033530726446769E-2</v>
      </c>
      <c r="F43">
        <v>5.7647237856212799E-2</v>
      </c>
      <c r="G43">
        <v>5.8827779814695239E-2</v>
      </c>
      <c r="H43">
        <v>4.7300569602479831E-2</v>
      </c>
      <c r="I43">
        <v>6.5982830023675873E-2</v>
      </c>
      <c r="J43">
        <v>5.0045215129345885E-2</v>
      </c>
      <c r="L43" s="8">
        <f t="shared" si="9"/>
        <v>4.9076893727228399E-2</v>
      </c>
      <c r="M43" s="8">
        <f t="shared" si="10"/>
        <v>4.1362109059353246E-3</v>
      </c>
      <c r="N43" s="8">
        <f t="shared" si="11"/>
        <v>8</v>
      </c>
    </row>
    <row r="44" spans="2:14" x14ac:dyDescent="0.25">
      <c r="B44" s="3">
        <v>6</v>
      </c>
      <c r="C44">
        <v>3.7539242198996542E-2</v>
      </c>
      <c r="D44">
        <v>6.8923640324925164E-2</v>
      </c>
      <c r="E44">
        <v>9.3212337305784362E-2</v>
      </c>
      <c r="F44">
        <v>6.2736589265541126E-2</v>
      </c>
      <c r="G44">
        <v>0.13021824038589402</v>
      </c>
      <c r="H44">
        <v>9.1590017989769151E-2</v>
      </c>
      <c r="I44">
        <v>8.8995219357336439E-2</v>
      </c>
      <c r="J44">
        <v>0.19222683655298239</v>
      </c>
      <c r="L44" s="8">
        <f>AVERAGE(C44:J44)</f>
        <v>9.5680265422653649E-2</v>
      </c>
      <c r="M44" s="8">
        <f t="shared" si="10"/>
        <v>1.6777538190236693E-2</v>
      </c>
      <c r="N44" s="8">
        <f t="shared" si="11"/>
        <v>8</v>
      </c>
    </row>
    <row r="45" spans="2:14" x14ac:dyDescent="0.25">
      <c r="B45" s="3">
        <v>7</v>
      </c>
      <c r="C45">
        <v>0.10825357508944014</v>
      </c>
      <c r="D45">
        <v>7.1667111175658882E-2</v>
      </c>
      <c r="E45">
        <v>0.11311724790168579</v>
      </c>
      <c r="F45">
        <v>0.1732264587105114</v>
      </c>
      <c r="G45">
        <v>6.1638760941338411E-2</v>
      </c>
      <c r="H45">
        <v>0.14431003106619592</v>
      </c>
      <c r="I45">
        <v>0.202627101702271</v>
      </c>
      <c r="J45">
        <v>8.4437796724102232E-2</v>
      </c>
      <c r="L45" s="8">
        <f t="shared" si="9"/>
        <v>0.11990976041390046</v>
      </c>
      <c r="M45" s="8">
        <f t="shared" si="10"/>
        <v>1.7649023521443635E-2</v>
      </c>
      <c r="N45" s="8">
        <f t="shared" si="11"/>
        <v>8</v>
      </c>
    </row>
    <row r="46" spans="2:14" x14ac:dyDescent="0.25">
      <c r="B46" s="3">
        <v>8</v>
      </c>
      <c r="C46">
        <v>0.10495163658096349</v>
      </c>
      <c r="D46">
        <v>7.1190330007148028E-2</v>
      </c>
      <c r="E46">
        <v>0.16406962209735854</v>
      </c>
      <c r="F46">
        <v>0.14728263549789214</v>
      </c>
      <c r="G46">
        <v>0.21683030597616573</v>
      </c>
      <c r="H46">
        <v>0.13049296567391572</v>
      </c>
      <c r="I46">
        <v>0.20270436269236475</v>
      </c>
      <c r="J46">
        <v>0.19222683655298239</v>
      </c>
      <c r="L46" s="8">
        <f t="shared" si="9"/>
        <v>0.15371858688484885</v>
      </c>
      <c r="M46" s="8">
        <f t="shared" si="10"/>
        <v>1.7799831518415021E-2</v>
      </c>
      <c r="N46" s="8">
        <f t="shared" si="11"/>
        <v>8</v>
      </c>
    </row>
    <row r="47" spans="2:14" x14ac:dyDescent="0.25">
      <c r="B47" s="3">
        <v>9</v>
      </c>
      <c r="C47">
        <v>0.22082255095501399</v>
      </c>
      <c r="D47">
        <v>0.16474317765412289</v>
      </c>
      <c r="E47">
        <v>0.20906057979108306</v>
      </c>
      <c r="F47">
        <v>0.11004498469019552</v>
      </c>
      <c r="G47">
        <v>0.19016187936588197</v>
      </c>
      <c r="H47">
        <v>9.3284202794059995E-2</v>
      </c>
      <c r="I47">
        <v>0.31590769944603314</v>
      </c>
      <c r="J47">
        <v>0.15326510544338859</v>
      </c>
      <c r="L47" s="8">
        <f t="shared" si="9"/>
        <v>0.18216127251747241</v>
      </c>
      <c r="M47" s="8">
        <f t="shared" si="10"/>
        <v>2.4787905533450109E-2</v>
      </c>
      <c r="N47" s="8">
        <f t="shared" si="11"/>
        <v>8</v>
      </c>
    </row>
    <row r="48" spans="2:14" x14ac:dyDescent="0.25">
      <c r="B48" s="3">
        <v>10</v>
      </c>
      <c r="C48">
        <v>0.1722241601109866</v>
      </c>
      <c r="D48">
        <v>0.15465113055537466</v>
      </c>
      <c r="E48">
        <v>0.21382049092184247</v>
      </c>
      <c r="F48">
        <v>0.1882332395550699</v>
      </c>
      <c r="G48">
        <v>0.17370696977024286</v>
      </c>
      <c r="H48">
        <v>0.2184738079942547</v>
      </c>
      <c r="I48">
        <v>0.24856167671668974</v>
      </c>
      <c r="J48">
        <v>6.1806386492042717E-2</v>
      </c>
      <c r="L48" s="8">
        <f t="shared" si="9"/>
        <v>0.17893473276456295</v>
      </c>
      <c r="M48" s="8">
        <f t="shared" si="10"/>
        <v>1.9863746712166664E-2</v>
      </c>
      <c r="N48" s="8">
        <f t="shared" si="11"/>
        <v>8</v>
      </c>
    </row>
    <row r="49" spans="2:14" x14ac:dyDescent="0.25">
      <c r="B49" s="3">
        <v>11</v>
      </c>
      <c r="C49">
        <v>0.14431003106619592</v>
      </c>
      <c r="D49">
        <v>0.11130893821855135</v>
      </c>
      <c r="E49">
        <v>0.31360322797621437</v>
      </c>
      <c r="F49">
        <v>0.14274625612913322</v>
      </c>
      <c r="G49">
        <v>0.19707071494500311</v>
      </c>
      <c r="H49">
        <v>0.1194634762321794</v>
      </c>
      <c r="I49">
        <v>0.22170474053483577</v>
      </c>
      <c r="J49">
        <v>0.32789304984840162</v>
      </c>
      <c r="L49" s="8">
        <f t="shared" si="9"/>
        <v>0.19726255436881435</v>
      </c>
      <c r="M49" s="8">
        <f>STDEV(C49:J49)/SQRT(COUNT(C49:J49))</f>
        <v>3.0004063158683262E-2</v>
      </c>
      <c r="N49" s="8">
        <f t="shared" si="11"/>
        <v>8</v>
      </c>
    </row>
  </sheetData>
  <mergeCells count="1">
    <mergeCell ref="B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18"/>
  <sheetViews>
    <sheetView workbookViewId="0">
      <selection activeCell="S34" sqref="S34"/>
    </sheetView>
  </sheetViews>
  <sheetFormatPr defaultRowHeight="15" x14ac:dyDescent="0.25"/>
  <sheetData>
    <row r="4" spans="3:12" x14ac:dyDescent="0.25">
      <c r="D4" s="13" t="s">
        <v>137</v>
      </c>
      <c r="I4" s="13" t="s">
        <v>138</v>
      </c>
    </row>
    <row r="6" spans="3:12" x14ac:dyDescent="0.25">
      <c r="D6" t="s">
        <v>133</v>
      </c>
      <c r="E6" s="27" t="s">
        <v>134</v>
      </c>
      <c r="F6" t="s">
        <v>135</v>
      </c>
      <c r="G6" t="s">
        <v>136</v>
      </c>
      <c r="I6" t="s">
        <v>133</v>
      </c>
      <c r="J6" t="s">
        <v>134</v>
      </c>
      <c r="K6" t="s">
        <v>135</v>
      </c>
      <c r="L6" t="s">
        <v>136</v>
      </c>
    </row>
    <row r="7" spans="3:12" x14ac:dyDescent="0.25">
      <c r="D7">
        <v>0.71460609169705691</v>
      </c>
      <c r="E7" s="28">
        <v>0.41818137285958601</v>
      </c>
      <c r="F7">
        <v>1.2618244119462481</v>
      </c>
      <c r="G7">
        <v>0.43998040165208813</v>
      </c>
      <c r="I7">
        <v>1.3533261164884316</v>
      </c>
      <c r="J7">
        <v>0.51174255796786794</v>
      </c>
      <c r="K7">
        <v>0.9637965775747025</v>
      </c>
      <c r="L7">
        <v>2.7260283827498308</v>
      </c>
    </row>
    <row r="8" spans="3:12" x14ac:dyDescent="0.25">
      <c r="D8">
        <v>1.0545715718858646</v>
      </c>
      <c r="E8" s="28">
        <v>0.39379349019557797</v>
      </c>
      <c r="F8">
        <v>1.1773238058723778</v>
      </c>
      <c r="G8">
        <v>0.46506722203969886</v>
      </c>
      <c r="I8">
        <v>0.37839014697171058</v>
      </c>
      <c r="J8">
        <v>0.47856957415866824</v>
      </c>
      <c r="K8">
        <v>1.1303743101296839</v>
      </c>
      <c r="L8">
        <v>1.9142782966346681</v>
      </c>
    </row>
    <row r="9" spans="3:12" x14ac:dyDescent="0.25">
      <c r="D9">
        <v>1.2662183880845927</v>
      </c>
      <c r="E9" s="28">
        <v>0.36997794253113003</v>
      </c>
      <c r="F9">
        <v>2.594598249468191</v>
      </c>
      <c r="G9">
        <v>0.31327708851576713</v>
      </c>
      <c r="I9">
        <v>0.99434311384040464</v>
      </c>
      <c r="J9">
        <v>1.2805828402982724</v>
      </c>
      <c r="K9">
        <v>2.901503327120468</v>
      </c>
      <c r="L9">
        <v>0.90550881024603835</v>
      </c>
    </row>
    <row r="10" spans="3:12" x14ac:dyDescent="0.25">
      <c r="D10">
        <v>0.96460394833248575</v>
      </c>
      <c r="E10" s="28">
        <v>0.39107335986518665</v>
      </c>
      <c r="F10">
        <v>2.0076547115916674</v>
      </c>
      <c r="G10">
        <v>0.2457922218848641</v>
      </c>
      <c r="I10">
        <v>1.273940622699453</v>
      </c>
      <c r="J10">
        <v>0.35769468417531292</v>
      </c>
      <c r="K10">
        <v>3.4504884008157362</v>
      </c>
      <c r="L10">
        <v>1.8619322559456761</v>
      </c>
    </row>
    <row r="11" spans="3:12" x14ac:dyDescent="0.25">
      <c r="E11" s="26"/>
      <c r="F11">
        <v>1.1530948323036969</v>
      </c>
      <c r="G11">
        <v>1.0754621272125076</v>
      </c>
      <c r="K11">
        <v>3.1971813598870522</v>
      </c>
      <c r="L11">
        <v>0.76644073049953476</v>
      </c>
    </row>
    <row r="12" spans="3:12" x14ac:dyDescent="0.25">
      <c r="E12" s="26"/>
      <c r="F12">
        <v>1.8732080815293419</v>
      </c>
      <c r="G12">
        <v>0.20321745069880204</v>
      </c>
      <c r="K12">
        <v>3.08827362567625</v>
      </c>
      <c r="L12">
        <v>2.3658942919900969</v>
      </c>
    </row>
    <row r="13" spans="3:12" x14ac:dyDescent="0.25">
      <c r="E13" s="26"/>
      <c r="F13">
        <v>1.5110078622739345</v>
      </c>
      <c r="G13">
        <v>0.31327708851576713</v>
      </c>
      <c r="K13">
        <v>1.9680959848377289</v>
      </c>
      <c r="L13">
        <v>2.5084576530592964</v>
      </c>
    </row>
    <row r="14" spans="3:12" x14ac:dyDescent="0.25">
      <c r="E14" s="26"/>
      <c r="F14">
        <v>2.3451203825593057</v>
      </c>
      <c r="G14">
        <v>0.22774813850402423</v>
      </c>
      <c r="K14">
        <v>2.498308087220444</v>
      </c>
      <c r="L14">
        <v>2.3896520767884013</v>
      </c>
    </row>
    <row r="16" spans="3:12" x14ac:dyDescent="0.25">
      <c r="C16" s="8" t="s">
        <v>28</v>
      </c>
      <c r="D16" s="8">
        <f>AVERAGE(D7:D14)</f>
        <v>1</v>
      </c>
      <c r="E16" s="8">
        <f>AVERAGE(E7:E14)</f>
        <v>0.39325654136287014</v>
      </c>
      <c r="F16" s="8">
        <f>AVERAGE(F7:F14)</f>
        <v>1.7404790421930953</v>
      </c>
      <c r="G16" s="8">
        <f>AVERAGE(G7:G14)</f>
        <v>0.41047771737793987</v>
      </c>
      <c r="I16" s="8">
        <f>AVERAGE(I7:I14)</f>
        <v>0.99999999999999989</v>
      </c>
      <c r="J16" s="8">
        <f>AVERAGE(J7:J14)</f>
        <v>0.65714741415003031</v>
      </c>
      <c r="K16" s="8">
        <f>AVERAGE(K7:K14)</f>
        <v>2.3997527091577582</v>
      </c>
      <c r="L16" s="8">
        <f>AVERAGE(L7:L14)</f>
        <v>1.9297740622391926</v>
      </c>
    </row>
    <row r="17" spans="3:12" x14ac:dyDescent="0.25">
      <c r="C17" s="8" t="s">
        <v>18</v>
      </c>
      <c r="D17" s="8">
        <f>STDEV(D7:D14)/SQRT(COUNT(D7:D14))</f>
        <v>0.114219397791608</v>
      </c>
      <c r="E17" s="8">
        <f>STDEV(E7:E14)/SQRT(COUNT(E7:E14))</f>
        <v>9.8665891785085537E-3</v>
      </c>
      <c r="F17" s="8">
        <f>STDEV(F7:F14)/SQRT(COUNT(F7:F14))</f>
        <v>0.19493780668509095</v>
      </c>
      <c r="G17" s="8">
        <f>STDEV(G7:G14)/SQRT(COUNT(G7:G14))</f>
        <v>0.10074887820973971</v>
      </c>
      <c r="I17" s="8">
        <f>STDEV(I7:I14)/SQRT(COUNT(I7:I14))</f>
        <v>0.22104177944087011</v>
      </c>
      <c r="J17" s="8">
        <f>STDEV(J7:J14)/SQRT(COUNT(J7:J14))</f>
        <v>0.21043135959327436</v>
      </c>
      <c r="K17" s="8">
        <f>STDEV(K7:K14)/SQRT(COUNT(K7:K14))</f>
        <v>0.33634285504375594</v>
      </c>
      <c r="L17" s="8">
        <f>STDEV(L7:L14)/SQRT(COUNT(L7:L14))</f>
        <v>0.25973512128739473</v>
      </c>
    </row>
    <row r="18" spans="3:12" x14ac:dyDescent="0.25">
      <c r="C18" s="8" t="s">
        <v>175</v>
      </c>
      <c r="D18" s="8">
        <f>COUNT(D7:D14)</f>
        <v>4</v>
      </c>
      <c r="E18" s="8">
        <f>COUNT(E7:E14)</f>
        <v>4</v>
      </c>
      <c r="F18" s="8">
        <f>COUNT(F7:F14)</f>
        <v>8</v>
      </c>
      <c r="G18" s="8">
        <f>COUNT(G7:G14)</f>
        <v>8</v>
      </c>
      <c r="I18" s="8">
        <f>COUNT(I7:I14)</f>
        <v>4</v>
      </c>
      <c r="J18" s="8">
        <f>COUNT(J7:J14)</f>
        <v>4</v>
      </c>
      <c r="K18" s="8">
        <f>COUNT(K7:K14)</f>
        <v>8</v>
      </c>
      <c r="L18" s="8">
        <f>COUNT(L7:L14)</f>
        <v>8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25"/>
  <sheetViews>
    <sheetView workbookViewId="0">
      <selection activeCell="Q40" sqref="Q40"/>
    </sheetView>
  </sheetViews>
  <sheetFormatPr defaultRowHeight="15" x14ac:dyDescent="0.25"/>
  <cols>
    <col min="3" max="3" width="19" bestFit="1" customWidth="1"/>
  </cols>
  <sheetData>
    <row r="2" spans="3:30" x14ac:dyDescent="0.25">
      <c r="F2" t="s">
        <v>164</v>
      </c>
    </row>
    <row r="4" spans="3:30" x14ac:dyDescent="0.25">
      <c r="C4" t="s">
        <v>148</v>
      </c>
      <c r="O4" s="8" t="s">
        <v>17</v>
      </c>
      <c r="P4" s="8" t="s">
        <v>37</v>
      </c>
      <c r="Q4" s="8" t="s">
        <v>175</v>
      </c>
    </row>
    <row r="5" spans="3:30" x14ac:dyDescent="0.25">
      <c r="C5" t="s">
        <v>178</v>
      </c>
      <c r="D5">
        <v>7.5600000000000005</v>
      </c>
      <c r="E5">
        <v>8.6374999999999993</v>
      </c>
      <c r="F5">
        <v>6.5869999999999997</v>
      </c>
      <c r="G5">
        <v>7.7424999999999997</v>
      </c>
      <c r="H5">
        <v>9.9124999999999996</v>
      </c>
      <c r="I5">
        <v>7.7149999999999999</v>
      </c>
      <c r="O5" s="8">
        <f>AVERAGE(D5:M5)</f>
        <v>8.0257500000000004</v>
      </c>
      <c r="P5" s="8">
        <f>STDEV(D5:M5)/SQRT(COUNT(D5:M5))</f>
        <v>0.4618002589504116</v>
      </c>
      <c r="Q5" s="8">
        <f>COUNT(D5:M5)</f>
        <v>6</v>
      </c>
    </row>
    <row r="6" spans="3:30" x14ac:dyDescent="0.25">
      <c r="C6" t="s">
        <v>171</v>
      </c>
      <c r="D6">
        <v>6.26</v>
      </c>
      <c r="E6">
        <v>9.1300000000000008</v>
      </c>
      <c r="F6">
        <v>7.83</v>
      </c>
      <c r="G6">
        <v>9.5250000000000004</v>
      </c>
      <c r="H6">
        <v>7.1400000000000006</v>
      </c>
      <c r="I6">
        <v>8.5399999999999991</v>
      </c>
      <c r="O6" s="8">
        <f t="shared" ref="O6:O13" si="0">AVERAGE(D6:M6)</f>
        <v>8.0708333333333329</v>
      </c>
      <c r="P6" s="8">
        <f t="shared" ref="P6:P13" si="1">STDEV(D6:M6)/SQRT(COUNT(D6:M6))</f>
        <v>0.50530917378483564</v>
      </c>
      <c r="Q6" s="8">
        <f t="shared" ref="Q6:Q13" si="2">COUNT(D6:M6)</f>
        <v>6</v>
      </c>
      <c r="V6" s="86"/>
      <c r="W6" s="86"/>
      <c r="X6" s="86"/>
      <c r="Y6" s="86"/>
      <c r="Z6" s="86"/>
      <c r="AA6" s="86"/>
      <c r="AB6" s="86"/>
      <c r="AC6" s="86"/>
      <c r="AD6" s="86"/>
    </row>
    <row r="7" spans="3:30" x14ac:dyDescent="0.25">
      <c r="C7" t="s">
        <v>172</v>
      </c>
      <c r="D7" s="38">
        <v>7.1449999999999996</v>
      </c>
      <c r="E7" s="38">
        <v>6.3</v>
      </c>
      <c r="F7" s="38">
        <v>6.02</v>
      </c>
      <c r="G7" s="38">
        <v>8.27</v>
      </c>
      <c r="H7" s="38">
        <v>7</v>
      </c>
      <c r="I7" s="38">
        <v>7.5</v>
      </c>
      <c r="O7" s="8">
        <f t="shared" si="0"/>
        <v>7.0391666666666666</v>
      </c>
      <c r="P7" s="8">
        <f t="shared" si="1"/>
        <v>0.33292245510195306</v>
      </c>
      <c r="Q7" s="8">
        <f t="shared" si="2"/>
        <v>6</v>
      </c>
      <c r="V7" s="1"/>
      <c r="W7" s="1"/>
      <c r="X7" s="1"/>
      <c r="Y7" s="1"/>
      <c r="Z7" s="1"/>
      <c r="AA7" s="1"/>
      <c r="AB7" s="1"/>
      <c r="AC7" s="1"/>
      <c r="AD7" s="1"/>
    </row>
    <row r="8" spans="3:30" x14ac:dyDescent="0.25">
      <c r="O8" s="79"/>
      <c r="P8" s="79"/>
      <c r="Q8" s="79"/>
      <c r="V8" s="1"/>
      <c r="W8" s="1"/>
      <c r="X8" s="1"/>
      <c r="Y8" s="1"/>
      <c r="Z8" s="1"/>
      <c r="AA8" s="1"/>
      <c r="AB8" s="1"/>
      <c r="AC8" s="1"/>
      <c r="AD8" s="1"/>
    </row>
    <row r="9" spans="3:30" x14ac:dyDescent="0.25">
      <c r="O9" s="79"/>
      <c r="P9" s="79"/>
      <c r="Q9" s="79"/>
      <c r="V9" s="1"/>
      <c r="W9" s="1"/>
      <c r="X9" s="1"/>
      <c r="Y9" s="1"/>
      <c r="Z9" s="1"/>
      <c r="AA9" s="1"/>
      <c r="AB9" s="1"/>
      <c r="AC9" s="1"/>
      <c r="AD9" s="1"/>
    </row>
    <row r="10" spans="3:30" x14ac:dyDescent="0.25">
      <c r="C10" t="s">
        <v>149</v>
      </c>
      <c r="O10" s="8" t="s">
        <v>17</v>
      </c>
      <c r="P10" s="8" t="s">
        <v>37</v>
      </c>
      <c r="Q10" s="8" t="s">
        <v>175</v>
      </c>
    </row>
    <row r="11" spans="3:30" x14ac:dyDescent="0.25">
      <c r="C11" t="s">
        <v>178</v>
      </c>
      <c r="D11">
        <v>7.4575000000000005</v>
      </c>
      <c r="E11">
        <v>9.4700000000000006</v>
      </c>
      <c r="F11">
        <v>7.4275000000000002</v>
      </c>
      <c r="G11">
        <v>9.2800000000000011</v>
      </c>
      <c r="H11">
        <v>8.9474999999999998</v>
      </c>
      <c r="I11">
        <v>8.5050000000000008</v>
      </c>
      <c r="O11" s="8">
        <f t="shared" si="0"/>
        <v>8.5145833333333343</v>
      </c>
      <c r="P11" s="8">
        <f t="shared" si="1"/>
        <v>0.36447989008692627</v>
      </c>
      <c r="Q11" s="8">
        <f t="shared" si="2"/>
        <v>6</v>
      </c>
    </row>
    <row r="12" spans="3:30" x14ac:dyDescent="0.25">
      <c r="C12" t="s">
        <v>171</v>
      </c>
      <c r="D12">
        <v>9.2200000000000006</v>
      </c>
      <c r="E12">
        <v>7.71</v>
      </c>
      <c r="F12">
        <v>8.4949999999999992</v>
      </c>
      <c r="G12">
        <v>7.05</v>
      </c>
      <c r="H12">
        <v>8.1449999999999996</v>
      </c>
      <c r="I12">
        <v>6.5649999999999995</v>
      </c>
      <c r="O12" s="8">
        <f t="shared" si="0"/>
        <v>7.864166666666665</v>
      </c>
      <c r="P12" s="8">
        <f t="shared" si="1"/>
        <v>0.39537201187967708</v>
      </c>
      <c r="Q12" s="8">
        <f t="shared" si="2"/>
        <v>6</v>
      </c>
    </row>
    <row r="13" spans="3:30" x14ac:dyDescent="0.25">
      <c r="C13" t="s">
        <v>172</v>
      </c>
      <c r="D13" s="38">
        <v>4.8149999999999995</v>
      </c>
      <c r="E13" s="38">
        <v>3.35</v>
      </c>
      <c r="F13" s="78">
        <v>5.5049999999999999</v>
      </c>
      <c r="G13" s="38">
        <v>3.6</v>
      </c>
      <c r="H13" s="38">
        <v>5.1099999999999994</v>
      </c>
      <c r="I13" s="38">
        <v>5.3250000000000002</v>
      </c>
      <c r="O13" s="8">
        <f t="shared" si="0"/>
        <v>4.6174999999999997</v>
      </c>
      <c r="P13" s="8">
        <f t="shared" si="1"/>
        <v>0.37468375554147926</v>
      </c>
      <c r="Q13" s="8">
        <f t="shared" si="2"/>
        <v>6</v>
      </c>
    </row>
    <row r="14" spans="3:30" x14ac:dyDescent="0.25">
      <c r="O14" s="9"/>
      <c r="P14" s="9"/>
      <c r="Q14" s="9"/>
    </row>
    <row r="15" spans="3:30" x14ac:dyDescent="0.25">
      <c r="O15" s="9"/>
      <c r="P15" s="9"/>
      <c r="Q15" s="9"/>
    </row>
    <row r="16" spans="3:30" x14ac:dyDescent="0.25">
      <c r="C16" t="s">
        <v>179</v>
      </c>
      <c r="O16" s="8" t="s">
        <v>17</v>
      </c>
      <c r="P16" s="8" t="s">
        <v>37</v>
      </c>
      <c r="Q16" s="8" t="s">
        <v>175</v>
      </c>
    </row>
    <row r="17" spans="3:17" x14ac:dyDescent="0.25">
      <c r="C17" t="s">
        <v>178</v>
      </c>
      <c r="D17">
        <v>8.8625000000000007</v>
      </c>
      <c r="E17">
        <v>7.8550000000000004</v>
      </c>
      <c r="F17">
        <v>10.254999999999999</v>
      </c>
      <c r="G17">
        <v>7.45</v>
      </c>
      <c r="H17">
        <v>7.7924999999999995</v>
      </c>
      <c r="I17">
        <v>8.23</v>
      </c>
      <c r="O17" s="8">
        <f t="shared" ref="O17:O19" si="3">AVERAGE(D17:M17)</f>
        <v>8.4074999999999989</v>
      </c>
      <c r="P17" s="8">
        <f t="shared" ref="P17:P19" si="4">STDEV(D17:M17)/SQRT(COUNT(D17:M17))</f>
        <v>0.41841267507888691</v>
      </c>
      <c r="Q17" s="8">
        <f t="shared" ref="Q17:Q19" si="5">COUNT(D17:M17)</f>
        <v>6</v>
      </c>
    </row>
    <row r="18" spans="3:17" x14ac:dyDescent="0.25">
      <c r="C18" t="s">
        <v>171</v>
      </c>
      <c r="D18">
        <v>7.74</v>
      </c>
      <c r="E18">
        <v>6.8949999999999996</v>
      </c>
      <c r="F18">
        <v>8.879999999999999</v>
      </c>
      <c r="G18">
        <v>8.52</v>
      </c>
      <c r="H18">
        <v>7.69</v>
      </c>
      <c r="I18">
        <v>8.33</v>
      </c>
      <c r="O18" s="8">
        <f t="shared" si="3"/>
        <v>8.0091666666666654</v>
      </c>
      <c r="P18" s="8">
        <f t="shared" si="4"/>
        <v>0.29085625506615992</v>
      </c>
      <c r="Q18" s="8">
        <f t="shared" si="5"/>
        <v>6</v>
      </c>
    </row>
    <row r="19" spans="3:17" x14ac:dyDescent="0.25">
      <c r="C19" t="s">
        <v>172</v>
      </c>
      <c r="D19">
        <v>8.42</v>
      </c>
      <c r="E19">
        <v>7.45</v>
      </c>
      <c r="F19">
        <v>7.76</v>
      </c>
      <c r="G19">
        <v>7.69</v>
      </c>
      <c r="H19" s="38">
        <v>7</v>
      </c>
      <c r="I19" s="38">
        <v>6.3</v>
      </c>
      <c r="J19">
        <v>8.7199999999999989</v>
      </c>
      <c r="K19">
        <v>8.5850000000000009</v>
      </c>
      <c r="L19" s="38">
        <v>7.1449999999999996</v>
      </c>
      <c r="M19" s="38">
        <v>7.5</v>
      </c>
      <c r="O19" s="8">
        <f t="shared" si="3"/>
        <v>7.6570000000000009</v>
      </c>
      <c r="P19" s="8">
        <f t="shared" si="4"/>
        <v>0.2400870212605791</v>
      </c>
      <c r="Q19" s="8">
        <f t="shared" si="5"/>
        <v>10</v>
      </c>
    </row>
    <row r="21" spans="3:17" x14ac:dyDescent="0.25">
      <c r="D21" s="9"/>
      <c r="E21" s="9"/>
      <c r="F21" s="9"/>
      <c r="G21" s="9"/>
      <c r="H21" s="9"/>
      <c r="I21" s="9"/>
      <c r="J21" s="9"/>
      <c r="K21" s="9"/>
      <c r="L21" s="9"/>
    </row>
    <row r="22" spans="3:17" x14ac:dyDescent="0.25">
      <c r="D22" s="9"/>
      <c r="E22" s="9"/>
      <c r="F22" s="9"/>
      <c r="G22" s="9"/>
      <c r="H22" s="9"/>
      <c r="I22" s="9"/>
      <c r="J22" s="9"/>
      <c r="K22" s="9"/>
      <c r="L22" s="9"/>
    </row>
    <row r="23" spans="3:17" x14ac:dyDescent="0.25">
      <c r="D23" s="9"/>
      <c r="E23" s="9"/>
      <c r="F23" s="9"/>
      <c r="G23" s="9"/>
      <c r="H23" s="9"/>
      <c r="I23" s="9"/>
      <c r="J23" s="9"/>
      <c r="K23" s="9"/>
      <c r="L23" s="9"/>
    </row>
    <row r="24" spans="3:17" x14ac:dyDescent="0.25">
      <c r="D24" s="9"/>
      <c r="E24" s="9"/>
      <c r="F24" s="9"/>
      <c r="G24" s="9"/>
      <c r="H24" s="9"/>
      <c r="I24" s="9"/>
      <c r="J24" s="9"/>
      <c r="K24" s="9"/>
      <c r="L24" s="9"/>
    </row>
    <row r="25" spans="3:17" x14ac:dyDescent="0.25">
      <c r="D25" s="9"/>
      <c r="E25" s="9"/>
      <c r="F25" s="9"/>
      <c r="G25" s="9"/>
      <c r="H25" s="9"/>
      <c r="I25" s="9"/>
      <c r="J25" s="9"/>
      <c r="K25" s="9"/>
      <c r="L25" s="9"/>
    </row>
  </sheetData>
  <mergeCells count="3">
    <mergeCell ref="V6:X6"/>
    <mergeCell ref="Y6:AA6"/>
    <mergeCell ref="AB6:AD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D27"/>
  <sheetViews>
    <sheetView workbookViewId="0">
      <selection activeCell="H34" sqref="H34"/>
    </sheetView>
  </sheetViews>
  <sheetFormatPr defaultRowHeight="15" x14ac:dyDescent="0.25"/>
  <cols>
    <col min="3" max="3" width="19" bestFit="1" customWidth="1"/>
  </cols>
  <sheetData>
    <row r="3" spans="3:30" x14ac:dyDescent="0.25">
      <c r="F3" s="13" t="s">
        <v>166</v>
      </c>
    </row>
    <row r="5" spans="3:30" x14ac:dyDescent="0.25">
      <c r="C5" t="s">
        <v>148</v>
      </c>
      <c r="O5" s="8" t="s">
        <v>17</v>
      </c>
      <c r="P5" s="8" t="s">
        <v>37</v>
      </c>
      <c r="Q5" s="8" t="s">
        <v>175</v>
      </c>
      <c r="V5" s="86"/>
      <c r="W5" s="86"/>
      <c r="X5" s="86"/>
      <c r="Y5" s="86"/>
      <c r="Z5" s="86"/>
      <c r="AA5" s="86"/>
      <c r="AB5" s="86"/>
      <c r="AC5" s="86"/>
      <c r="AD5" s="86"/>
    </row>
    <row r="6" spans="3:30" x14ac:dyDescent="0.25">
      <c r="C6" t="s">
        <v>178</v>
      </c>
      <c r="D6">
        <v>0.64559796608552389</v>
      </c>
      <c r="E6">
        <v>0.54131247173872943</v>
      </c>
      <c r="F6">
        <v>0.75963428533427657</v>
      </c>
      <c r="G6">
        <v>0.8772423983615727</v>
      </c>
      <c r="H6">
        <v>0.59986440189248069</v>
      </c>
      <c r="I6">
        <v>0.51589680051394482</v>
      </c>
      <c r="O6" s="8">
        <f>AVERAGE(D6:M6)</f>
        <v>0.65659138732108813</v>
      </c>
      <c r="P6" s="8">
        <f>STDEV(D6:M6)/SQRT(COUNT(D6:M6))</f>
        <v>5.6488260970783702E-2</v>
      </c>
      <c r="Q6" s="8">
        <f>COUNT(D6:M6)</f>
        <v>6</v>
      </c>
      <c r="V6" s="1"/>
      <c r="W6" s="1"/>
      <c r="X6" s="1"/>
      <c r="Y6" s="1"/>
      <c r="Z6" s="1"/>
      <c r="AA6" s="1"/>
      <c r="AB6" s="1"/>
      <c r="AC6" s="1"/>
      <c r="AD6" s="1"/>
    </row>
    <row r="7" spans="3:30" x14ac:dyDescent="0.25">
      <c r="C7" t="s">
        <v>171</v>
      </c>
      <c r="D7">
        <v>1.070235248249892</v>
      </c>
      <c r="E7">
        <v>0.84845339409358733</v>
      </c>
      <c r="F7">
        <v>0.62888031383928367</v>
      </c>
      <c r="G7">
        <v>0.75224489714353804</v>
      </c>
      <c r="H7">
        <v>0.75224489714353804</v>
      </c>
      <c r="I7">
        <v>0.7061549232579315</v>
      </c>
      <c r="O7" s="8">
        <f t="shared" ref="O7:O18" si="0">AVERAGE(D7:M7)</f>
        <v>0.79303561228796171</v>
      </c>
      <c r="P7" s="8">
        <f t="shared" ref="P7:P20" si="1">STDEV(D7:M7)/SQRT(COUNT(D7:M7))</f>
        <v>6.2645497240897352E-2</v>
      </c>
      <c r="Q7" s="8">
        <f t="shared" ref="Q7:Q20" si="2">COUNT(D7:M7)</f>
        <v>6</v>
      </c>
      <c r="V7" s="1"/>
      <c r="W7" s="1"/>
      <c r="X7" s="1"/>
      <c r="Y7" s="1"/>
      <c r="Z7" s="1"/>
      <c r="AA7" s="1"/>
      <c r="AB7" s="1"/>
      <c r="AC7" s="1"/>
      <c r="AD7" s="1"/>
    </row>
    <row r="8" spans="3:30" x14ac:dyDescent="0.25">
      <c r="C8" t="s">
        <v>172</v>
      </c>
      <c r="D8" s="40">
        <v>1.280440052069558</v>
      </c>
      <c r="E8" s="49">
        <v>0.21683030597616573</v>
      </c>
      <c r="F8" s="49">
        <v>0.7061549232579315</v>
      </c>
      <c r="G8" s="42">
        <v>0.75698626570750083</v>
      </c>
      <c r="H8" s="49">
        <v>0.4427425380774605</v>
      </c>
      <c r="I8" s="49">
        <v>0.4427425380774605</v>
      </c>
      <c r="O8" s="8">
        <f t="shared" si="0"/>
        <v>0.64098277052767949</v>
      </c>
      <c r="P8" s="8">
        <f t="shared" si="1"/>
        <v>0.15111954738013617</v>
      </c>
      <c r="Q8" s="8">
        <f t="shared" si="2"/>
        <v>6</v>
      </c>
      <c r="V8" s="1"/>
      <c r="W8" s="1"/>
      <c r="X8" s="1"/>
      <c r="Y8" s="1"/>
      <c r="Z8" s="1"/>
      <c r="AA8" s="1"/>
      <c r="AB8" s="1"/>
      <c r="AC8" s="1"/>
      <c r="AD8" s="1"/>
    </row>
    <row r="9" spans="3:30" x14ac:dyDescent="0.25">
      <c r="O9" s="9"/>
      <c r="P9" s="9"/>
      <c r="Q9" s="9"/>
    </row>
    <row r="10" spans="3:30" x14ac:dyDescent="0.25">
      <c r="O10" s="9"/>
      <c r="P10" s="9"/>
      <c r="Q10" s="9"/>
    </row>
    <row r="11" spans="3:30" x14ac:dyDescent="0.25">
      <c r="C11" t="s">
        <v>149</v>
      </c>
      <c r="O11" s="8" t="s">
        <v>17</v>
      </c>
      <c r="P11" s="8" t="s">
        <v>37</v>
      </c>
      <c r="Q11" s="8" t="s">
        <v>175</v>
      </c>
    </row>
    <row r="12" spans="3:30" x14ac:dyDescent="0.25">
      <c r="C12" t="s">
        <v>178</v>
      </c>
      <c r="D12">
        <v>0.64963023891930705</v>
      </c>
      <c r="E12">
        <v>0.84845339409358733</v>
      </c>
      <c r="F12">
        <v>0.80271982990054402</v>
      </c>
      <c r="G12">
        <v>0.5974937176104993</v>
      </c>
      <c r="H12">
        <v>0.77730415867575942</v>
      </c>
      <c r="I12">
        <v>0.60257050137835266</v>
      </c>
      <c r="O12" s="8">
        <f t="shared" si="0"/>
        <v>0.7130286400963417</v>
      </c>
      <c r="P12" s="8">
        <f t="shared" si="1"/>
        <v>4.4752799468121163E-2</v>
      </c>
      <c r="Q12" s="8">
        <f t="shared" si="2"/>
        <v>6</v>
      </c>
    </row>
    <row r="13" spans="3:30" x14ac:dyDescent="0.25">
      <c r="C13" t="s">
        <v>171</v>
      </c>
      <c r="D13">
        <v>0.84845339409358733</v>
      </c>
      <c r="E13">
        <v>0.62417733029299682</v>
      </c>
      <c r="F13">
        <v>0.84845339409358733</v>
      </c>
      <c r="G13">
        <v>0.84845339409358733</v>
      </c>
      <c r="H13">
        <v>0.53001967483897028</v>
      </c>
      <c r="I13">
        <v>0.4427425380774605</v>
      </c>
      <c r="O13" s="8">
        <f t="shared" si="0"/>
        <v>0.6903832875816982</v>
      </c>
      <c r="P13" s="8">
        <f t="shared" si="1"/>
        <v>7.4472396140107769E-2</v>
      </c>
      <c r="Q13" s="8">
        <f t="shared" si="2"/>
        <v>6</v>
      </c>
    </row>
    <row r="14" spans="3:30" x14ac:dyDescent="0.25">
      <c r="C14" t="s">
        <v>172</v>
      </c>
      <c r="D14">
        <v>4.2681335068985291E-2</v>
      </c>
      <c r="E14">
        <v>5.5778649026081081E-2</v>
      </c>
      <c r="F14">
        <v>8.5518483580089302E-2</v>
      </c>
      <c r="G14">
        <v>4.2681335068985291E-2</v>
      </c>
      <c r="H14">
        <v>0.21683030597616573</v>
      </c>
      <c r="I14">
        <v>5.2680755103684612E-2</v>
      </c>
      <c r="O14" s="8">
        <f t="shared" si="0"/>
        <v>8.2695143970665227E-2</v>
      </c>
      <c r="P14" s="8">
        <f t="shared" si="1"/>
        <v>2.7584889569951445E-2</v>
      </c>
      <c r="Q14" s="8">
        <f t="shared" si="2"/>
        <v>6</v>
      </c>
    </row>
    <row r="15" spans="3:30" x14ac:dyDescent="0.25">
      <c r="O15" s="9"/>
      <c r="P15" s="9"/>
      <c r="Q15" s="9"/>
    </row>
    <row r="16" spans="3:30" x14ac:dyDescent="0.25">
      <c r="O16" s="9"/>
      <c r="P16" s="9"/>
      <c r="Q16" s="9"/>
    </row>
    <row r="17" spans="3:17" x14ac:dyDescent="0.25">
      <c r="C17" t="s">
        <v>165</v>
      </c>
      <c r="O17" s="8" t="s">
        <v>17</v>
      </c>
      <c r="P17" s="8" t="s">
        <v>37</v>
      </c>
      <c r="Q17" s="8" t="s">
        <v>175</v>
      </c>
    </row>
    <row r="18" spans="3:17" x14ac:dyDescent="0.25">
      <c r="C18" t="s">
        <v>178</v>
      </c>
      <c r="D18">
        <v>0.38419060792370929</v>
      </c>
      <c r="E18">
        <v>0.44701892736543603</v>
      </c>
      <c r="F18">
        <v>0.51589680051394482</v>
      </c>
      <c r="G18">
        <v>0.48565623207475994</v>
      </c>
      <c r="H18">
        <v>0.59986440189248069</v>
      </c>
      <c r="I18">
        <v>0.72077947433713496</v>
      </c>
      <c r="O18" s="8">
        <f t="shared" si="0"/>
        <v>0.52556774068457768</v>
      </c>
      <c r="P18" s="8">
        <f t="shared" si="1"/>
        <v>4.8809657571394521E-2</v>
      </c>
      <c r="Q18" s="8">
        <f t="shared" si="2"/>
        <v>6</v>
      </c>
    </row>
    <row r="19" spans="3:17" x14ac:dyDescent="0.25">
      <c r="C19" t="s">
        <v>171</v>
      </c>
      <c r="D19">
        <v>0.59310555458068259</v>
      </c>
      <c r="E19">
        <v>0.54142119163740998</v>
      </c>
      <c r="F19">
        <v>0.84845339409358733</v>
      </c>
      <c r="G19">
        <v>0.84845339409358733</v>
      </c>
      <c r="H19">
        <v>0.54142119163740998</v>
      </c>
      <c r="I19">
        <v>0.75224489714353804</v>
      </c>
      <c r="O19" s="8">
        <f>AVERAGE(D19:M19)</f>
        <v>0.68751660386436919</v>
      </c>
      <c r="P19" s="8">
        <f t="shared" si="1"/>
        <v>5.9886625669893494E-2</v>
      </c>
      <c r="Q19" s="8">
        <f t="shared" si="2"/>
        <v>6</v>
      </c>
    </row>
    <row r="20" spans="3:17" x14ac:dyDescent="0.25">
      <c r="C20" t="s">
        <v>172</v>
      </c>
      <c r="D20">
        <v>0.75698626570750083</v>
      </c>
      <c r="E20">
        <v>0.81311364741062153</v>
      </c>
      <c r="F20">
        <v>0.65482919780207738</v>
      </c>
      <c r="G20">
        <v>0.60807794297736373</v>
      </c>
      <c r="H20">
        <v>0.3620489150608403</v>
      </c>
      <c r="I20">
        <v>0.75698626570750083</v>
      </c>
      <c r="J20">
        <v>1.070235248249892</v>
      </c>
      <c r="K20">
        <v>1.0630067828333616</v>
      </c>
      <c r="L20">
        <v>0.75698626570750083</v>
      </c>
      <c r="M20">
        <v>0.3620489150608403</v>
      </c>
      <c r="O20" s="8">
        <f>AVERAGE(D20:M20)</f>
        <v>0.72043194465174987</v>
      </c>
      <c r="P20" s="8">
        <f t="shared" si="1"/>
        <v>7.6457857530737139E-2</v>
      </c>
      <c r="Q20" s="8">
        <f t="shared" si="2"/>
        <v>10</v>
      </c>
    </row>
    <row r="21" spans="3:17" x14ac:dyDescent="0.25">
      <c r="C21" s="9"/>
      <c r="D21" s="9"/>
      <c r="E21" s="9"/>
      <c r="F21" s="9"/>
      <c r="G21" s="9"/>
      <c r="H21" s="9"/>
      <c r="I21" s="9"/>
      <c r="J21" s="9"/>
      <c r="K21" s="9"/>
    </row>
    <row r="22" spans="3:17" x14ac:dyDescent="0.25">
      <c r="C22" s="9"/>
      <c r="D22" s="9"/>
      <c r="E22" s="9"/>
      <c r="F22" s="9"/>
      <c r="G22" s="9"/>
      <c r="H22" s="9"/>
      <c r="I22" s="9"/>
      <c r="J22" s="9"/>
      <c r="K22" s="9"/>
    </row>
    <row r="23" spans="3:17" x14ac:dyDescent="0.25">
      <c r="C23" s="9"/>
      <c r="D23" s="9"/>
      <c r="E23" s="9"/>
      <c r="F23" s="9"/>
      <c r="G23" s="9"/>
      <c r="H23" s="9"/>
      <c r="I23" s="9"/>
      <c r="J23" s="9"/>
      <c r="K23" s="9"/>
    </row>
    <row r="24" spans="3:17" x14ac:dyDescent="0.25">
      <c r="C24" s="9"/>
      <c r="D24" s="9"/>
      <c r="E24" s="9"/>
      <c r="F24" s="9"/>
      <c r="G24" s="9"/>
      <c r="H24" s="9"/>
      <c r="I24" s="9"/>
      <c r="J24" s="9"/>
      <c r="K24" s="9"/>
    </row>
    <row r="25" spans="3:17" x14ac:dyDescent="0.25">
      <c r="C25" s="9"/>
      <c r="D25" s="9"/>
      <c r="E25" s="9"/>
      <c r="F25" s="9"/>
      <c r="G25" s="9"/>
      <c r="H25" s="9"/>
      <c r="I25" s="9"/>
      <c r="J25" s="9"/>
      <c r="K25" s="9"/>
    </row>
    <row r="26" spans="3:17" x14ac:dyDescent="0.25">
      <c r="C26" s="9"/>
      <c r="D26" s="9"/>
      <c r="E26" s="9"/>
      <c r="F26" s="9"/>
      <c r="G26" s="9"/>
      <c r="H26" s="9"/>
      <c r="I26" s="9"/>
      <c r="J26" s="9"/>
      <c r="K26" s="9"/>
    </row>
    <row r="27" spans="3:17" x14ac:dyDescent="0.25">
      <c r="C27" s="9"/>
      <c r="D27" s="9"/>
      <c r="E27" s="9"/>
      <c r="F27" s="9"/>
      <c r="G27" s="9"/>
      <c r="H27" s="9"/>
      <c r="I27" s="9"/>
      <c r="J27" s="9"/>
      <c r="K27" s="9"/>
    </row>
  </sheetData>
  <mergeCells count="3">
    <mergeCell ref="V5:X5"/>
    <mergeCell ref="Y5:AA5"/>
    <mergeCell ref="AB5:AD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13"/>
  <sheetViews>
    <sheetView workbookViewId="0">
      <selection activeCell="D13" sqref="D13"/>
    </sheetView>
  </sheetViews>
  <sheetFormatPr defaultRowHeight="15" x14ac:dyDescent="0.25"/>
  <cols>
    <col min="4" max="4" width="11.140625" bestFit="1" customWidth="1"/>
    <col min="6" max="6" width="12.7109375" customWidth="1"/>
    <col min="7" max="7" width="18" customWidth="1"/>
  </cols>
  <sheetData>
    <row r="3" spans="4:7" x14ac:dyDescent="0.25">
      <c r="E3" s="13" t="s">
        <v>74</v>
      </c>
      <c r="F3" s="13"/>
      <c r="G3" s="13"/>
    </row>
    <row r="4" spans="4:7" x14ac:dyDescent="0.25">
      <c r="E4" s="7" t="s">
        <v>21</v>
      </c>
      <c r="F4" s="7" t="s">
        <v>42</v>
      </c>
      <c r="G4" s="7" t="s">
        <v>73</v>
      </c>
    </row>
    <row r="5" spans="4:7" x14ac:dyDescent="0.25">
      <c r="E5" s="1">
        <v>116.4663</v>
      </c>
      <c r="F5" s="1">
        <v>511.88369999999998</v>
      </c>
      <c r="G5" s="1">
        <v>36.47016</v>
      </c>
    </row>
    <row r="6" spans="4:7" x14ac:dyDescent="0.25">
      <c r="E6" s="1">
        <v>98.2119</v>
      </c>
      <c r="F6" s="1">
        <v>278.63929999999999</v>
      </c>
      <c r="G6" s="1">
        <v>94.01249</v>
      </c>
    </row>
    <row r="7" spans="4:7" x14ac:dyDescent="0.25">
      <c r="E7" s="1">
        <v>85.321830000000006</v>
      </c>
      <c r="F7" s="1">
        <v>224.07130000000001</v>
      </c>
      <c r="G7" s="1">
        <v>33.199550000000002</v>
      </c>
    </row>
    <row r="8" spans="4:7" x14ac:dyDescent="0.25">
      <c r="E8" s="1"/>
      <c r="F8" s="1"/>
      <c r="G8" s="1">
        <v>84.579530000000005</v>
      </c>
    </row>
    <row r="9" spans="4:7" x14ac:dyDescent="0.25">
      <c r="E9" s="1"/>
      <c r="F9" s="1"/>
      <c r="G9" s="1">
        <v>102.6247</v>
      </c>
    </row>
    <row r="10" spans="4:7" x14ac:dyDescent="0.25">
      <c r="E10" s="1"/>
      <c r="F10" s="1"/>
      <c r="G10" s="1"/>
    </row>
    <row r="11" spans="4:7" x14ac:dyDescent="0.25">
      <c r="D11" s="8" t="s">
        <v>28</v>
      </c>
      <c r="E11" s="8">
        <f>AVERAGE(E5:E9)</f>
        <v>100.00001000000002</v>
      </c>
      <c r="F11" s="8">
        <f>AVERAGE(F5:F9)</f>
        <v>338.19810000000001</v>
      </c>
      <c r="G11" s="8">
        <f>AVERAGE(G5:G9)</f>
        <v>70.177286000000009</v>
      </c>
    </row>
    <row r="12" spans="4:7" x14ac:dyDescent="0.25">
      <c r="D12" s="8" t="s">
        <v>18</v>
      </c>
      <c r="E12" s="8">
        <f>STDEV(E5:E9)/SQRT(COUNT(E5:E9))</f>
        <v>9.0349784342907284</v>
      </c>
      <c r="F12" s="8">
        <f>STDEV(F5:F9)/SQRT(COUNT(F5:F9))</f>
        <v>88.25990481058389</v>
      </c>
      <c r="G12" s="8">
        <f>STDEV(G5:G9)/SQRT(COUNT(G5:G9))</f>
        <v>14.717166099677817</v>
      </c>
    </row>
    <row r="13" spans="4:7" x14ac:dyDescent="0.25">
      <c r="D13" s="8" t="s">
        <v>175</v>
      </c>
      <c r="E13" s="8">
        <f>COUNT(E5:E9)</f>
        <v>3</v>
      </c>
      <c r="F13" s="8">
        <f>COUNT(F5:F9)</f>
        <v>3</v>
      </c>
      <c r="G13" s="8">
        <f>COUNT(G5:G9)</f>
        <v>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J14"/>
  <sheetViews>
    <sheetView workbookViewId="0">
      <selection activeCell="F14" sqref="F14"/>
    </sheetView>
  </sheetViews>
  <sheetFormatPr defaultRowHeight="15" x14ac:dyDescent="0.25"/>
  <cols>
    <col min="6" max="6" width="11.140625" bestFit="1" customWidth="1"/>
    <col min="8" max="8" width="10.5703125" customWidth="1"/>
    <col min="9" max="9" width="14.85546875" customWidth="1"/>
  </cols>
  <sheetData>
    <row r="4" spans="6:10" x14ac:dyDescent="0.25">
      <c r="G4" s="13" t="s">
        <v>79</v>
      </c>
      <c r="H4" s="13"/>
      <c r="I4" s="13"/>
      <c r="J4" s="13"/>
    </row>
    <row r="5" spans="6:10" x14ac:dyDescent="0.25">
      <c r="G5" s="7" t="s">
        <v>21</v>
      </c>
      <c r="H5" s="7" t="s">
        <v>42</v>
      </c>
      <c r="I5" s="7" t="s">
        <v>73</v>
      </c>
    </row>
    <row r="6" spans="6:10" x14ac:dyDescent="0.25">
      <c r="G6" s="1">
        <v>105.8458</v>
      </c>
      <c r="H6" s="1">
        <v>191.84129999999999</v>
      </c>
      <c r="I6" s="1">
        <v>94.141980000000004</v>
      </c>
    </row>
    <row r="7" spans="6:10" x14ac:dyDescent="0.25">
      <c r="G7" s="1">
        <v>91.650229999999993</v>
      </c>
      <c r="H7" s="1">
        <v>178.78</v>
      </c>
      <c r="I7" s="1">
        <v>121.8831</v>
      </c>
    </row>
    <row r="8" spans="6:10" x14ac:dyDescent="0.25">
      <c r="G8" s="1">
        <v>102.504</v>
      </c>
      <c r="H8" s="1">
        <v>233.55520000000001</v>
      </c>
      <c r="I8" s="1">
        <v>118.8265</v>
      </c>
    </row>
    <row r="9" spans="6:10" x14ac:dyDescent="0.25">
      <c r="G9" s="1"/>
      <c r="I9" s="1">
        <v>117.39619999999999</v>
      </c>
    </row>
    <row r="10" spans="6:10" x14ac:dyDescent="0.25">
      <c r="G10" s="1"/>
      <c r="I10" s="1">
        <v>108.82980000000001</v>
      </c>
    </row>
    <row r="11" spans="6:10" x14ac:dyDescent="0.25">
      <c r="G11" s="1"/>
      <c r="H11" s="1"/>
      <c r="I11" s="1"/>
    </row>
    <row r="12" spans="6:10" x14ac:dyDescent="0.25">
      <c r="F12" s="8" t="s">
        <v>28</v>
      </c>
      <c r="G12" s="8">
        <f>AVERAGE(G6:G10)</f>
        <v>100.00000999999999</v>
      </c>
      <c r="H12" s="8">
        <f>AVERAGE(H6:H10)</f>
        <v>201.39216666666667</v>
      </c>
      <c r="I12" s="8">
        <f>AVERAGE(I6:I10)</f>
        <v>112.21551600000001</v>
      </c>
    </row>
    <row r="13" spans="6:10" x14ac:dyDescent="0.25">
      <c r="F13" s="8" t="s">
        <v>18</v>
      </c>
      <c r="G13" s="8">
        <f>STDEV(G6:G10)/SQRT(COUNT(G6:G10))</f>
        <v>4.2848969783920534</v>
      </c>
      <c r="H13" s="8">
        <f>STDEV(H6:H10)/SQRT(COUNT(H6:H10))</f>
        <v>16.517616094373587</v>
      </c>
      <c r="I13" s="8">
        <f>STDEV(I6:I10)/SQRT(COUNT(I6:I10))</f>
        <v>5.0106015254114933</v>
      </c>
    </row>
    <row r="14" spans="6:10" x14ac:dyDescent="0.25">
      <c r="F14" s="8" t="s">
        <v>175</v>
      </c>
      <c r="G14" s="8">
        <f>COUNT(G6:G10)</f>
        <v>3</v>
      </c>
      <c r="H14" s="8">
        <f>COUNT(H6:H10)</f>
        <v>3</v>
      </c>
      <c r="I14" s="8">
        <f>COUNT(I6:I10)</f>
        <v>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0"/>
  <sheetViews>
    <sheetView topLeftCell="A136" workbookViewId="0">
      <selection activeCell="I171" sqref="I171"/>
    </sheetView>
  </sheetViews>
  <sheetFormatPr defaultRowHeight="15" x14ac:dyDescent="0.25"/>
  <cols>
    <col min="11" max="11" width="14.7109375" bestFit="1" customWidth="1"/>
  </cols>
  <sheetData>
    <row r="3" spans="3:13" x14ac:dyDescent="0.25">
      <c r="D3" s="13" t="s">
        <v>83</v>
      </c>
      <c r="E3" s="13"/>
      <c r="F3" s="13"/>
    </row>
    <row r="4" spans="3:13" x14ac:dyDescent="0.25">
      <c r="C4" t="s">
        <v>21</v>
      </c>
      <c r="G4" s="7" t="s">
        <v>81</v>
      </c>
      <c r="K4" s="7" t="s">
        <v>82</v>
      </c>
    </row>
    <row r="5" spans="3:13" x14ac:dyDescent="0.25">
      <c r="C5" t="s">
        <v>25</v>
      </c>
      <c r="D5" t="s">
        <v>22</v>
      </c>
      <c r="E5" t="s">
        <v>24</v>
      </c>
      <c r="G5" t="s">
        <v>25</v>
      </c>
      <c r="H5" t="s">
        <v>22</v>
      </c>
      <c r="I5" t="s">
        <v>24</v>
      </c>
      <c r="K5" t="s">
        <v>25</v>
      </c>
      <c r="L5" t="s">
        <v>22</v>
      </c>
      <c r="M5" t="s">
        <v>24</v>
      </c>
    </row>
    <row r="6" spans="3:13" x14ac:dyDescent="0.25">
      <c r="C6">
        <v>558.17000000000007</v>
      </c>
      <c r="D6" s="1">
        <v>348.14111111111072</v>
      </c>
      <c r="E6">
        <f>C6-D6</f>
        <v>210.02888888888936</v>
      </c>
      <c r="G6" s="1">
        <v>2192</v>
      </c>
      <c r="H6" s="1">
        <v>79.162173913044128</v>
      </c>
      <c r="I6">
        <f>G6-H6</f>
        <v>2112.8378260869558</v>
      </c>
      <c r="K6">
        <v>1215.7699999999995</v>
      </c>
      <c r="L6">
        <v>110.8863636363636</v>
      </c>
      <c r="M6">
        <f>K6-L6</f>
        <v>1104.883636363636</v>
      </c>
    </row>
    <row r="7" spans="3:13" x14ac:dyDescent="0.25">
      <c r="C7">
        <v>459.85000000000036</v>
      </c>
      <c r="D7" s="1">
        <v>178.57000000000019</v>
      </c>
      <c r="E7">
        <f t="shared" ref="E7:E70" si="0">C7-D7</f>
        <v>281.2800000000002</v>
      </c>
      <c r="G7" s="1">
        <v>1683.98</v>
      </c>
      <c r="H7" s="1">
        <v>64.399600000000007</v>
      </c>
      <c r="I7">
        <f t="shared" ref="I7:I70" si="1">G7-H7</f>
        <v>1619.5804000000001</v>
      </c>
      <c r="K7">
        <v>1003.3499999999999</v>
      </c>
      <c r="L7">
        <v>179.16666666666663</v>
      </c>
      <c r="M7">
        <f t="shared" ref="M7:M70" si="2">K7-L7</f>
        <v>824.18333333333328</v>
      </c>
    </row>
    <row r="8" spans="3:13" x14ac:dyDescent="0.25">
      <c r="C8">
        <v>342.45000000000027</v>
      </c>
      <c r="D8" s="1">
        <v>113.7514285714287</v>
      </c>
      <c r="E8">
        <f t="shared" si="0"/>
        <v>228.69857142857157</v>
      </c>
      <c r="G8" s="1">
        <v>1322.8000000000002</v>
      </c>
      <c r="H8" s="1">
        <v>207.48384615384654</v>
      </c>
      <c r="I8">
        <f t="shared" si="1"/>
        <v>1115.3161538461536</v>
      </c>
      <c r="K8">
        <v>744.73</v>
      </c>
      <c r="L8">
        <v>124.83700000000024</v>
      </c>
      <c r="M8">
        <f t="shared" si="2"/>
        <v>619.8929999999998</v>
      </c>
    </row>
    <row r="9" spans="3:13" x14ac:dyDescent="0.25">
      <c r="C9">
        <v>182.35000000000036</v>
      </c>
      <c r="D9" s="1">
        <v>0</v>
      </c>
      <c r="E9">
        <f t="shared" si="0"/>
        <v>182.35000000000036</v>
      </c>
      <c r="G9" s="1">
        <v>431.44000000000005</v>
      </c>
      <c r="H9" s="1">
        <v>219.63925925925892</v>
      </c>
      <c r="I9">
        <f t="shared" si="1"/>
        <v>211.80074074074113</v>
      </c>
      <c r="K9">
        <v>767.48999999999978</v>
      </c>
      <c r="L9">
        <v>115.76160000000016</v>
      </c>
      <c r="M9">
        <f t="shared" si="2"/>
        <v>651.72839999999962</v>
      </c>
    </row>
    <row r="10" spans="3:13" x14ac:dyDescent="0.25">
      <c r="C10">
        <v>300.39000000000033</v>
      </c>
      <c r="D10" s="1">
        <v>145.00600000000063</v>
      </c>
      <c r="E10">
        <f t="shared" si="0"/>
        <v>155.3839999999997</v>
      </c>
      <c r="G10" s="1">
        <v>1056.1800000000003</v>
      </c>
      <c r="H10" s="1">
        <v>480.40720000000016</v>
      </c>
      <c r="I10">
        <f t="shared" si="1"/>
        <v>575.77280000000019</v>
      </c>
      <c r="K10">
        <v>721.54999999999973</v>
      </c>
      <c r="L10">
        <v>151.09642857142839</v>
      </c>
      <c r="M10">
        <f t="shared" si="2"/>
        <v>570.45357142857131</v>
      </c>
    </row>
    <row r="11" spans="3:13" x14ac:dyDescent="0.25">
      <c r="C11">
        <v>340.89000000000033</v>
      </c>
      <c r="D11" s="1">
        <v>21.5835294117648</v>
      </c>
      <c r="E11">
        <f t="shared" si="0"/>
        <v>319.30647058823553</v>
      </c>
      <c r="G11" s="1">
        <v>1413.8400000000001</v>
      </c>
      <c r="H11" s="1">
        <v>43.8526666666666</v>
      </c>
      <c r="I11">
        <f t="shared" si="1"/>
        <v>1369.9873333333335</v>
      </c>
      <c r="K11">
        <v>280.90999999999985</v>
      </c>
      <c r="L11">
        <v>84.575714285714</v>
      </c>
      <c r="M11">
        <f t="shared" si="2"/>
        <v>196.33428571428584</v>
      </c>
    </row>
    <row r="12" spans="3:13" x14ac:dyDescent="0.25">
      <c r="C12">
        <v>371.33000000000038</v>
      </c>
      <c r="D12" s="1">
        <v>117.93809523809527</v>
      </c>
      <c r="E12">
        <f t="shared" si="0"/>
        <v>253.3919047619051</v>
      </c>
      <c r="G12" s="1">
        <v>1811.8000000000002</v>
      </c>
      <c r="H12" s="1">
        <v>47.305999999999969</v>
      </c>
      <c r="I12">
        <f t="shared" si="1"/>
        <v>1764.4940000000001</v>
      </c>
      <c r="K12">
        <v>587.08999999999969</v>
      </c>
      <c r="L12">
        <v>12.756956521738255</v>
      </c>
      <c r="M12">
        <f t="shared" si="2"/>
        <v>574.3330434782614</v>
      </c>
    </row>
    <row r="13" spans="3:13" x14ac:dyDescent="0.25">
      <c r="C13">
        <v>326.61000000000013</v>
      </c>
      <c r="D13" s="1">
        <v>145.25399999999988</v>
      </c>
      <c r="E13">
        <f t="shared" si="0"/>
        <v>181.35600000000025</v>
      </c>
      <c r="G13" s="1">
        <v>1368.5800000000004</v>
      </c>
      <c r="H13" s="1">
        <v>160.43888888888901</v>
      </c>
      <c r="I13">
        <f t="shared" si="1"/>
        <v>1208.1411111111113</v>
      </c>
      <c r="K13">
        <v>1082.73</v>
      </c>
      <c r="L13">
        <v>69.210000000000107</v>
      </c>
      <c r="M13">
        <f t="shared" si="2"/>
        <v>1013.5199999999999</v>
      </c>
    </row>
    <row r="14" spans="3:13" x14ac:dyDescent="0.25">
      <c r="C14">
        <v>283.83000000000038</v>
      </c>
      <c r="D14" s="1">
        <v>75.125416666667022</v>
      </c>
      <c r="E14">
        <f t="shared" si="0"/>
        <v>208.70458333333335</v>
      </c>
      <c r="G14" s="1">
        <v>516.16000000000031</v>
      </c>
      <c r="H14" s="1">
        <v>51.761250000000004</v>
      </c>
      <c r="I14">
        <f t="shared" si="1"/>
        <v>464.39875000000029</v>
      </c>
      <c r="K14">
        <v>17.130000000000109</v>
      </c>
      <c r="L14">
        <v>0</v>
      </c>
      <c r="M14">
        <f t="shared" si="2"/>
        <v>17.130000000000109</v>
      </c>
    </row>
    <row r="15" spans="3:13" x14ac:dyDescent="0.25">
      <c r="C15">
        <v>357.19000000000005</v>
      </c>
      <c r="D15" s="1">
        <v>217.50777777777796</v>
      </c>
      <c r="E15">
        <f t="shared" si="0"/>
        <v>139.68222222222209</v>
      </c>
      <c r="G15" s="1">
        <v>1659.7600000000002</v>
      </c>
      <c r="H15" s="1">
        <v>14.053666666666702</v>
      </c>
      <c r="I15">
        <f t="shared" si="1"/>
        <v>1645.7063333333335</v>
      </c>
      <c r="K15">
        <v>112.38999999999987</v>
      </c>
      <c r="L15">
        <v>5.9094736842108002</v>
      </c>
      <c r="M15">
        <f t="shared" si="2"/>
        <v>106.48052631578908</v>
      </c>
    </row>
    <row r="16" spans="3:13" x14ac:dyDescent="0.25">
      <c r="C16">
        <v>219.71000000000004</v>
      </c>
      <c r="D16" s="1">
        <v>155.49000000000024</v>
      </c>
      <c r="E16">
        <f t="shared" si="0"/>
        <v>64.2199999999998</v>
      </c>
      <c r="G16" s="1">
        <v>834.74000000000024</v>
      </c>
      <c r="H16" s="1">
        <v>75.952666666666602</v>
      </c>
      <c r="I16">
        <f t="shared" si="1"/>
        <v>758.78733333333366</v>
      </c>
      <c r="K16">
        <v>520.56999999999971</v>
      </c>
      <c r="L16">
        <v>228.0888888888889</v>
      </c>
      <c r="M16">
        <f t="shared" si="2"/>
        <v>292.48111111111081</v>
      </c>
    </row>
    <row r="17" spans="2:13" x14ac:dyDescent="0.25">
      <c r="C17">
        <v>346.07000000000016</v>
      </c>
      <c r="D17" s="1">
        <v>49.510000000000218</v>
      </c>
      <c r="E17">
        <f t="shared" si="0"/>
        <v>296.55999999999995</v>
      </c>
      <c r="G17" s="1">
        <v>1155.2800000000002</v>
      </c>
      <c r="H17" s="1">
        <v>249.50999999999976</v>
      </c>
      <c r="I17">
        <f t="shared" si="1"/>
        <v>905.77000000000044</v>
      </c>
      <c r="K17">
        <v>678.84999999999991</v>
      </c>
      <c r="L17" s="1">
        <v>196.03345999999999</v>
      </c>
      <c r="M17">
        <f t="shared" si="2"/>
        <v>482.81653999999992</v>
      </c>
    </row>
    <row r="18" spans="2:13" x14ac:dyDescent="0.25">
      <c r="C18">
        <v>294.41000000000031</v>
      </c>
      <c r="D18" s="1">
        <v>114.95000000000027</v>
      </c>
      <c r="E18">
        <f t="shared" si="0"/>
        <v>179.46000000000004</v>
      </c>
      <c r="G18" s="1">
        <v>1246.8400000000001</v>
      </c>
      <c r="H18" s="1">
        <v>166.30000000000007</v>
      </c>
      <c r="I18">
        <f t="shared" si="1"/>
        <v>1080.54</v>
      </c>
      <c r="J18" s="1"/>
      <c r="K18" s="1">
        <v>1545.7699999999995</v>
      </c>
      <c r="L18">
        <v>215.84999999999991</v>
      </c>
      <c r="M18">
        <f t="shared" si="2"/>
        <v>1329.9199999999996</v>
      </c>
    </row>
    <row r="19" spans="2:13" x14ac:dyDescent="0.25">
      <c r="C19">
        <v>1402.2500000000005</v>
      </c>
      <c r="D19" s="1">
        <v>31.0300000000002</v>
      </c>
      <c r="E19">
        <f t="shared" si="0"/>
        <v>1371.2200000000003</v>
      </c>
      <c r="G19" s="1">
        <v>894.90000000000009</v>
      </c>
      <c r="H19" s="1">
        <v>175.86</v>
      </c>
      <c r="I19">
        <f t="shared" si="1"/>
        <v>719.04000000000008</v>
      </c>
      <c r="J19" s="1"/>
      <c r="K19" s="1">
        <v>1449.8499999999995</v>
      </c>
      <c r="L19">
        <v>25.0300000000002</v>
      </c>
      <c r="M19">
        <f t="shared" si="2"/>
        <v>1424.8199999999993</v>
      </c>
    </row>
    <row r="20" spans="2:13" x14ac:dyDescent="0.25">
      <c r="C20">
        <v>1458.13</v>
      </c>
      <c r="D20" s="1">
        <v>9.8900000000003274</v>
      </c>
      <c r="E20">
        <f t="shared" si="0"/>
        <v>1448.2399999999998</v>
      </c>
      <c r="G20" s="1">
        <v>219.0600000000004</v>
      </c>
      <c r="H20" s="1">
        <v>0</v>
      </c>
      <c r="I20">
        <f t="shared" si="1"/>
        <v>219.0600000000004</v>
      </c>
      <c r="J20" s="1"/>
      <c r="K20" s="1">
        <v>1357.5100000000002</v>
      </c>
      <c r="L20">
        <v>127.65000000000009</v>
      </c>
      <c r="M20">
        <f t="shared" si="2"/>
        <v>1229.8600000000001</v>
      </c>
    </row>
    <row r="21" spans="2:13" x14ac:dyDescent="0.25">
      <c r="C21">
        <v>244.77000000000044</v>
      </c>
      <c r="D21" s="1">
        <v>6.0500000000001819</v>
      </c>
      <c r="E21">
        <f t="shared" si="0"/>
        <v>238.72000000000025</v>
      </c>
      <c r="G21" s="1">
        <v>357.90000000000009</v>
      </c>
      <c r="H21" s="1">
        <v>234.50999999999976</v>
      </c>
      <c r="I21">
        <f t="shared" si="1"/>
        <v>123.39000000000033</v>
      </c>
      <c r="J21" s="1"/>
      <c r="K21" s="1">
        <v>1251.4499999999998</v>
      </c>
      <c r="L21">
        <v>64.090000000000146</v>
      </c>
      <c r="M21">
        <f t="shared" si="2"/>
        <v>1187.3599999999997</v>
      </c>
    </row>
    <row r="22" spans="2:13" x14ac:dyDescent="0.25">
      <c r="C22">
        <v>313.35000000000036</v>
      </c>
      <c r="D22">
        <v>81.019999999999982</v>
      </c>
      <c r="E22">
        <f t="shared" si="0"/>
        <v>232.33000000000038</v>
      </c>
      <c r="G22">
        <v>1208.52</v>
      </c>
      <c r="H22">
        <v>30.809999999999945</v>
      </c>
      <c r="I22">
        <f t="shared" si="1"/>
        <v>1177.71</v>
      </c>
      <c r="K22">
        <v>742.86999999999989</v>
      </c>
      <c r="L22">
        <v>235.44999999999982</v>
      </c>
      <c r="M22">
        <f t="shared" si="2"/>
        <v>507.42000000000007</v>
      </c>
    </row>
    <row r="23" spans="2:13" x14ac:dyDescent="0.25">
      <c r="B23" s="9"/>
      <c r="C23">
        <v>593.59000000000015</v>
      </c>
      <c r="D23" s="9">
        <v>64.2800000000002</v>
      </c>
      <c r="E23">
        <f t="shared" si="0"/>
        <v>529.30999999999995</v>
      </c>
      <c r="F23" s="9"/>
      <c r="G23" s="9">
        <v>770.45000000000027</v>
      </c>
      <c r="H23" s="9">
        <v>207.28999999999996</v>
      </c>
      <c r="I23">
        <f t="shared" si="1"/>
        <v>563.16000000000031</v>
      </c>
      <c r="J23" s="9"/>
      <c r="K23" s="9">
        <v>1518.5500000000002</v>
      </c>
      <c r="L23" s="9">
        <v>60.369999999999891</v>
      </c>
      <c r="M23">
        <f t="shared" si="2"/>
        <v>1458.1800000000003</v>
      </c>
    </row>
    <row r="24" spans="2:13" x14ac:dyDescent="0.25">
      <c r="B24" s="9"/>
      <c r="C24">
        <v>1115.8300000000004</v>
      </c>
      <c r="D24" s="9">
        <v>240.51999999999998</v>
      </c>
      <c r="E24">
        <f t="shared" si="0"/>
        <v>875.3100000000004</v>
      </c>
      <c r="F24" s="9"/>
      <c r="G24" s="9">
        <v>573.0300000000002</v>
      </c>
      <c r="H24" s="9">
        <v>51.630000000000109</v>
      </c>
      <c r="I24">
        <f t="shared" si="1"/>
        <v>521.40000000000009</v>
      </c>
      <c r="J24" s="9"/>
      <c r="K24" s="9">
        <v>1.069999999999709</v>
      </c>
      <c r="L24" s="9">
        <v>0</v>
      </c>
      <c r="M24">
        <f t="shared" si="2"/>
        <v>1.069999999999709</v>
      </c>
    </row>
    <row r="25" spans="2:13" x14ac:dyDescent="0.25">
      <c r="B25" s="9"/>
      <c r="C25">
        <v>440.75000000000045</v>
      </c>
      <c r="D25" s="9">
        <v>106.15999999999985</v>
      </c>
      <c r="E25">
        <f t="shared" si="0"/>
        <v>334.5900000000006</v>
      </c>
      <c r="F25" s="9"/>
      <c r="G25" s="9">
        <v>563.80999999999995</v>
      </c>
      <c r="H25" s="9">
        <v>38.909999999999854</v>
      </c>
      <c r="I25">
        <f t="shared" si="1"/>
        <v>524.90000000000009</v>
      </c>
      <c r="J25" s="9"/>
      <c r="K25" s="9">
        <v>217.54999999999973</v>
      </c>
      <c r="L25" s="9">
        <v>201.82999999999993</v>
      </c>
      <c r="M25">
        <f t="shared" si="2"/>
        <v>15.7199999999998</v>
      </c>
    </row>
    <row r="26" spans="2:13" x14ac:dyDescent="0.25">
      <c r="C26">
        <v>422.65000000000009</v>
      </c>
      <c r="D26">
        <v>129.2199999999998</v>
      </c>
      <c r="E26">
        <f t="shared" si="0"/>
        <v>293.43000000000029</v>
      </c>
      <c r="G26">
        <v>1831.4099999999999</v>
      </c>
      <c r="H26">
        <v>88.889999999999873</v>
      </c>
      <c r="I26">
        <f t="shared" si="1"/>
        <v>1742.52</v>
      </c>
      <c r="K26">
        <v>448.71000000000004</v>
      </c>
      <c r="L26">
        <v>356.36000000000013</v>
      </c>
      <c r="M26">
        <f t="shared" si="2"/>
        <v>92.349999999999909</v>
      </c>
    </row>
    <row r="27" spans="2:13" x14ac:dyDescent="0.25">
      <c r="C27">
        <v>334.35000000000036</v>
      </c>
      <c r="D27">
        <v>204.38000000000011</v>
      </c>
      <c r="E27">
        <f t="shared" si="0"/>
        <v>129.97000000000025</v>
      </c>
      <c r="G27">
        <v>626.93000000000029</v>
      </c>
      <c r="H27">
        <v>5.75</v>
      </c>
      <c r="I27">
        <f t="shared" si="1"/>
        <v>621.18000000000029</v>
      </c>
      <c r="K27">
        <v>694.84999999999991</v>
      </c>
      <c r="L27">
        <v>222.61999999999989</v>
      </c>
      <c r="M27">
        <f t="shared" si="2"/>
        <v>472.23</v>
      </c>
    </row>
    <row r="28" spans="2:13" x14ac:dyDescent="0.25">
      <c r="C28">
        <v>427.35000000000036</v>
      </c>
      <c r="D28">
        <v>242</v>
      </c>
      <c r="E28">
        <f t="shared" si="0"/>
        <v>185.35000000000036</v>
      </c>
      <c r="G28">
        <v>1154.5100000000002</v>
      </c>
      <c r="H28">
        <v>56.579999999999927</v>
      </c>
      <c r="I28">
        <f t="shared" si="1"/>
        <v>1097.9300000000003</v>
      </c>
      <c r="K28">
        <v>646.65000000000009</v>
      </c>
      <c r="L28">
        <v>320.25999999999976</v>
      </c>
      <c r="M28">
        <f t="shared" si="2"/>
        <v>326.39000000000033</v>
      </c>
    </row>
    <row r="29" spans="2:13" x14ac:dyDescent="0.25">
      <c r="C29">
        <v>707.61000000000013</v>
      </c>
      <c r="D29" s="9">
        <v>171.48000000000002</v>
      </c>
      <c r="E29">
        <f t="shared" si="0"/>
        <v>536.13000000000011</v>
      </c>
      <c r="F29" s="9"/>
      <c r="G29" s="9">
        <v>1143.9300000000003</v>
      </c>
      <c r="H29">
        <v>24.319999999999709</v>
      </c>
      <c r="I29">
        <f t="shared" si="1"/>
        <v>1119.6100000000006</v>
      </c>
      <c r="K29">
        <v>1079.81</v>
      </c>
      <c r="L29">
        <v>81.840000000000146</v>
      </c>
      <c r="M29">
        <f t="shared" si="2"/>
        <v>997.9699999999998</v>
      </c>
    </row>
    <row r="30" spans="2:13" x14ac:dyDescent="0.25">
      <c r="C30">
        <v>1368.8500000000004</v>
      </c>
      <c r="D30" s="9">
        <v>167.2800000000002</v>
      </c>
      <c r="E30">
        <f t="shared" si="0"/>
        <v>1201.5700000000002</v>
      </c>
      <c r="F30" s="9"/>
      <c r="G30" s="9">
        <v>1985.5299999999997</v>
      </c>
      <c r="H30">
        <v>166.40000000000009</v>
      </c>
      <c r="I30">
        <f t="shared" si="1"/>
        <v>1819.1299999999997</v>
      </c>
      <c r="K30">
        <v>796.88999999999987</v>
      </c>
      <c r="L30">
        <v>221.90000000000009</v>
      </c>
      <c r="M30">
        <f t="shared" si="2"/>
        <v>574.98999999999978</v>
      </c>
    </row>
    <row r="31" spans="2:13" x14ac:dyDescent="0.25">
      <c r="C31">
        <v>575.65000000000009</v>
      </c>
      <c r="D31" s="9">
        <v>225.05999999999995</v>
      </c>
      <c r="E31">
        <f t="shared" si="0"/>
        <v>350.59000000000015</v>
      </c>
      <c r="F31" s="9"/>
      <c r="G31" s="9">
        <v>814.77</v>
      </c>
      <c r="H31">
        <v>248.09999999999991</v>
      </c>
      <c r="I31">
        <f t="shared" si="1"/>
        <v>566.67000000000007</v>
      </c>
      <c r="K31">
        <v>498.90999999999985</v>
      </c>
      <c r="L31">
        <v>312.57859999999999</v>
      </c>
      <c r="M31">
        <f t="shared" si="2"/>
        <v>186.33139999999986</v>
      </c>
    </row>
    <row r="32" spans="2:13" x14ac:dyDescent="0.25">
      <c r="C32">
        <v>510.59000000000015</v>
      </c>
      <c r="D32" s="9">
        <v>239.40000000000009</v>
      </c>
      <c r="E32">
        <f t="shared" si="0"/>
        <v>271.19000000000005</v>
      </c>
      <c r="F32" s="9"/>
      <c r="G32" s="9">
        <v>1534.15</v>
      </c>
      <c r="H32">
        <v>151.11999999999989</v>
      </c>
      <c r="I32">
        <f t="shared" si="1"/>
        <v>1383.0300000000002</v>
      </c>
      <c r="K32">
        <v>806.67000000000007</v>
      </c>
      <c r="L32">
        <v>340.77999999999975</v>
      </c>
      <c r="M32">
        <f t="shared" si="2"/>
        <v>465.89000000000033</v>
      </c>
    </row>
    <row r="33" spans="3:13" x14ac:dyDescent="0.25">
      <c r="C33">
        <v>1428.8500000000004</v>
      </c>
      <c r="D33" s="9">
        <v>187.36000000000013</v>
      </c>
      <c r="E33">
        <f t="shared" si="0"/>
        <v>1241.4900000000002</v>
      </c>
      <c r="F33" s="9"/>
      <c r="G33" s="9">
        <v>1436.87</v>
      </c>
      <c r="H33">
        <v>115.13999999999987</v>
      </c>
      <c r="I33">
        <f t="shared" si="1"/>
        <v>1321.73</v>
      </c>
      <c r="K33">
        <v>292.92999999999984</v>
      </c>
      <c r="L33">
        <v>68.739999999999782</v>
      </c>
      <c r="M33">
        <f t="shared" si="2"/>
        <v>224.19000000000005</v>
      </c>
    </row>
    <row r="34" spans="3:13" x14ac:dyDescent="0.25">
      <c r="C34">
        <v>308.39000000000033</v>
      </c>
      <c r="D34" s="9">
        <v>194.74000000000024</v>
      </c>
      <c r="E34">
        <f t="shared" si="0"/>
        <v>113.65000000000009</v>
      </c>
      <c r="F34" s="9"/>
      <c r="G34" s="9">
        <v>1634.9900000000002</v>
      </c>
      <c r="H34">
        <v>184.46000000000004</v>
      </c>
      <c r="I34">
        <f t="shared" si="1"/>
        <v>1450.5300000000002</v>
      </c>
      <c r="K34">
        <v>-72.610000000000127</v>
      </c>
      <c r="L34">
        <v>0</v>
      </c>
      <c r="M34">
        <f t="shared" si="2"/>
        <v>-72.610000000000127</v>
      </c>
    </row>
    <row r="35" spans="3:13" x14ac:dyDescent="0.25">
      <c r="C35">
        <v>1039.9900000000002</v>
      </c>
      <c r="D35">
        <v>223.80000000000018</v>
      </c>
      <c r="E35">
        <f t="shared" si="0"/>
        <v>816.19</v>
      </c>
      <c r="G35">
        <v>627.88999999999987</v>
      </c>
      <c r="H35">
        <v>137.09000000000015</v>
      </c>
      <c r="I35">
        <f t="shared" si="1"/>
        <v>490.79999999999973</v>
      </c>
      <c r="K35">
        <v>739.9699999999998</v>
      </c>
      <c r="L35">
        <v>239.98000000000047</v>
      </c>
      <c r="M35">
        <f t="shared" si="2"/>
        <v>499.98999999999933</v>
      </c>
    </row>
    <row r="36" spans="3:13" x14ac:dyDescent="0.25">
      <c r="C36">
        <v>1137.5900000000001</v>
      </c>
      <c r="D36">
        <v>132.40999999999985</v>
      </c>
      <c r="E36">
        <f t="shared" si="0"/>
        <v>1005.1800000000003</v>
      </c>
      <c r="G36">
        <v>745.17000000000007</v>
      </c>
      <c r="H36">
        <v>282.21000000000004</v>
      </c>
      <c r="I36">
        <f t="shared" si="1"/>
        <v>462.96000000000004</v>
      </c>
      <c r="K36">
        <v>-25.490000000000236</v>
      </c>
      <c r="L36">
        <v>0</v>
      </c>
      <c r="M36">
        <f t="shared" si="2"/>
        <v>-25.490000000000236</v>
      </c>
    </row>
    <row r="37" spans="3:13" x14ac:dyDescent="0.25">
      <c r="C37">
        <v>1442.7399999999998</v>
      </c>
      <c r="D37">
        <v>151.04999999999973</v>
      </c>
      <c r="E37">
        <f t="shared" si="0"/>
        <v>1291.69</v>
      </c>
      <c r="G37">
        <v>809.63000000000011</v>
      </c>
      <c r="H37">
        <v>172.11000000000013</v>
      </c>
      <c r="I37">
        <f t="shared" si="1"/>
        <v>637.52</v>
      </c>
      <c r="K37">
        <v>18.849999999999909</v>
      </c>
      <c r="L37">
        <v>215.32000000000016</v>
      </c>
      <c r="M37">
        <f t="shared" si="2"/>
        <v>-196.47000000000025</v>
      </c>
    </row>
    <row r="38" spans="3:13" x14ac:dyDescent="0.25">
      <c r="C38">
        <v>237.75999999999976</v>
      </c>
      <c r="D38">
        <v>217.82999999999993</v>
      </c>
      <c r="E38">
        <f t="shared" si="0"/>
        <v>19.929999999999836</v>
      </c>
      <c r="G38">
        <v>1069.3899999999999</v>
      </c>
      <c r="H38">
        <v>351.93000000000029</v>
      </c>
      <c r="I38">
        <f t="shared" si="1"/>
        <v>717.45999999999958</v>
      </c>
      <c r="K38">
        <v>203.42999999999984</v>
      </c>
      <c r="L38">
        <v>296.2800000000002</v>
      </c>
      <c r="M38">
        <f t="shared" si="2"/>
        <v>-92.850000000000364</v>
      </c>
    </row>
    <row r="39" spans="3:13" x14ac:dyDescent="0.25">
      <c r="C39">
        <v>750.04</v>
      </c>
      <c r="D39">
        <v>115.71000000000004</v>
      </c>
      <c r="E39">
        <f t="shared" si="0"/>
        <v>634.32999999999993</v>
      </c>
      <c r="G39">
        <v>965.38999999999987</v>
      </c>
      <c r="H39">
        <v>330.07000000000016</v>
      </c>
      <c r="I39">
        <f t="shared" si="1"/>
        <v>635.31999999999971</v>
      </c>
      <c r="K39">
        <v>594.98999999999978</v>
      </c>
      <c r="L39">
        <v>235.62000000000035</v>
      </c>
      <c r="M39">
        <f t="shared" si="2"/>
        <v>359.36999999999944</v>
      </c>
    </row>
    <row r="40" spans="3:13" x14ac:dyDescent="0.25">
      <c r="C40">
        <v>177.01999999999998</v>
      </c>
      <c r="D40">
        <v>131.93</v>
      </c>
      <c r="E40">
        <f t="shared" si="0"/>
        <v>45.089999999999975</v>
      </c>
      <c r="G40">
        <v>469.5300000000002</v>
      </c>
      <c r="H40">
        <v>381.33000000000038</v>
      </c>
      <c r="I40">
        <f t="shared" si="1"/>
        <v>88.199999999999818</v>
      </c>
      <c r="K40">
        <v>898.5300000000002</v>
      </c>
      <c r="L40">
        <v>278.62000000000035</v>
      </c>
      <c r="M40">
        <f t="shared" si="2"/>
        <v>619.90999999999985</v>
      </c>
    </row>
    <row r="41" spans="3:13" x14ac:dyDescent="0.25">
      <c r="C41">
        <v>312.75999999999976</v>
      </c>
      <c r="D41">
        <v>128.72999999999999</v>
      </c>
      <c r="E41">
        <f t="shared" si="0"/>
        <v>184.02999999999977</v>
      </c>
      <c r="G41">
        <v>880.05000000000018</v>
      </c>
      <c r="H41">
        <v>205.05000000000018</v>
      </c>
      <c r="I41">
        <f t="shared" si="1"/>
        <v>675</v>
      </c>
      <c r="K41">
        <v>858.98999999999978</v>
      </c>
      <c r="L41">
        <v>215.2800000000002</v>
      </c>
      <c r="M41">
        <f t="shared" si="2"/>
        <v>643.70999999999958</v>
      </c>
    </row>
    <row r="42" spans="3:13" x14ac:dyDescent="0.25">
      <c r="C42">
        <v>438.4399999999996</v>
      </c>
      <c r="D42">
        <v>330.10999999999967</v>
      </c>
      <c r="E42">
        <f t="shared" si="0"/>
        <v>108.32999999999993</v>
      </c>
      <c r="G42">
        <v>577.11000000000013</v>
      </c>
      <c r="H42">
        <v>345.0300000000002</v>
      </c>
      <c r="I42">
        <f t="shared" si="1"/>
        <v>232.07999999999993</v>
      </c>
      <c r="K42">
        <v>126.25</v>
      </c>
      <c r="L42">
        <v>93.640000000000327</v>
      </c>
      <c r="M42">
        <f t="shared" si="2"/>
        <v>32.609999999999673</v>
      </c>
    </row>
    <row r="43" spans="3:13" x14ac:dyDescent="0.25">
      <c r="C43">
        <v>284.57999999999993</v>
      </c>
      <c r="D43">
        <v>13.809999999999945</v>
      </c>
      <c r="E43">
        <f t="shared" si="0"/>
        <v>270.77</v>
      </c>
      <c r="G43">
        <v>388.32999999999993</v>
      </c>
      <c r="H43">
        <v>327.05000000000018</v>
      </c>
      <c r="I43">
        <f t="shared" si="1"/>
        <v>61.279999999999745</v>
      </c>
      <c r="K43">
        <v>369.07000000000016</v>
      </c>
      <c r="L43">
        <v>272.44000000000051</v>
      </c>
      <c r="M43">
        <f t="shared" si="2"/>
        <v>96.629999999999654</v>
      </c>
    </row>
    <row r="44" spans="3:13" x14ac:dyDescent="0.25">
      <c r="C44">
        <v>495.37999999999965</v>
      </c>
      <c r="D44">
        <v>274.34999999999991</v>
      </c>
      <c r="E44">
        <f t="shared" si="0"/>
        <v>221.02999999999975</v>
      </c>
      <c r="G44">
        <v>446.05000000000018</v>
      </c>
      <c r="H44">
        <v>62.330000000000382</v>
      </c>
      <c r="I44">
        <f t="shared" si="1"/>
        <v>383.7199999999998</v>
      </c>
      <c r="K44">
        <v>309.09000000000015</v>
      </c>
      <c r="L44">
        <v>16.240000000000236</v>
      </c>
      <c r="M44">
        <f t="shared" si="2"/>
        <v>292.84999999999991</v>
      </c>
    </row>
    <row r="45" spans="3:13" x14ac:dyDescent="0.25">
      <c r="C45">
        <v>1333.1999999999998</v>
      </c>
      <c r="D45">
        <v>47.149999999999636</v>
      </c>
      <c r="E45">
        <f t="shared" si="0"/>
        <v>1286.0500000000002</v>
      </c>
      <c r="G45">
        <v>159.47000000000025</v>
      </c>
      <c r="H45">
        <v>59.210000000000036</v>
      </c>
      <c r="I45">
        <f t="shared" si="1"/>
        <v>100.26000000000022</v>
      </c>
      <c r="K45">
        <v>363.82999999999993</v>
      </c>
      <c r="L45">
        <v>115.86000000000058</v>
      </c>
      <c r="M45">
        <f t="shared" si="2"/>
        <v>247.96999999999935</v>
      </c>
    </row>
    <row r="46" spans="3:13" x14ac:dyDescent="0.25">
      <c r="C46">
        <v>893.77999999999975</v>
      </c>
      <c r="D46">
        <v>9.669999999999618</v>
      </c>
      <c r="E46">
        <f t="shared" si="0"/>
        <v>884.11000000000013</v>
      </c>
      <c r="G46">
        <v>92.190000000000055</v>
      </c>
      <c r="H46">
        <v>85.789999999999964</v>
      </c>
      <c r="I46">
        <f t="shared" si="1"/>
        <v>6.4000000000000909</v>
      </c>
      <c r="K46">
        <v>548.17000000000007</v>
      </c>
      <c r="L46">
        <v>8.2400000000002365</v>
      </c>
      <c r="M46">
        <f t="shared" si="2"/>
        <v>539.92999999999984</v>
      </c>
    </row>
    <row r="47" spans="3:13" x14ac:dyDescent="0.25">
      <c r="C47">
        <v>861.67999999999984</v>
      </c>
      <c r="D47">
        <v>298.58999999999969</v>
      </c>
      <c r="E47">
        <f t="shared" si="0"/>
        <v>563.09000000000015</v>
      </c>
      <c r="G47">
        <v>389.25</v>
      </c>
      <c r="H47">
        <v>91.970000000000255</v>
      </c>
      <c r="I47">
        <f t="shared" si="1"/>
        <v>297.27999999999975</v>
      </c>
      <c r="K47">
        <v>283.15000000000009</v>
      </c>
      <c r="L47">
        <v>26.440000000000055</v>
      </c>
      <c r="M47">
        <f t="shared" si="2"/>
        <v>256.71000000000004</v>
      </c>
    </row>
    <row r="48" spans="3:13" x14ac:dyDescent="0.25">
      <c r="C48">
        <v>1204.3199999999997</v>
      </c>
      <c r="D48">
        <v>347.34999999999991</v>
      </c>
      <c r="E48">
        <f t="shared" si="0"/>
        <v>856.9699999999998</v>
      </c>
      <c r="G48">
        <v>901.81</v>
      </c>
      <c r="H48">
        <v>56.730000000000018</v>
      </c>
      <c r="I48">
        <f t="shared" si="1"/>
        <v>845.07999999999993</v>
      </c>
      <c r="K48">
        <v>489.75</v>
      </c>
      <c r="L48">
        <v>24.340000000000146</v>
      </c>
      <c r="M48">
        <f t="shared" si="2"/>
        <v>465.40999999999985</v>
      </c>
    </row>
    <row r="49" spans="3:13" x14ac:dyDescent="0.25">
      <c r="C49">
        <v>400.05999999999995</v>
      </c>
      <c r="D49">
        <v>0</v>
      </c>
      <c r="E49">
        <f t="shared" si="0"/>
        <v>400.05999999999995</v>
      </c>
      <c r="G49">
        <v>760.49000000000024</v>
      </c>
      <c r="H49">
        <v>23.460000000000036</v>
      </c>
      <c r="I49">
        <f t="shared" si="1"/>
        <v>737.0300000000002</v>
      </c>
      <c r="K49">
        <v>695.71</v>
      </c>
      <c r="L49">
        <v>52.020000000000437</v>
      </c>
      <c r="M49">
        <f t="shared" si="2"/>
        <v>643.6899999999996</v>
      </c>
    </row>
    <row r="50" spans="3:13" x14ac:dyDescent="0.25">
      <c r="C50">
        <v>366.97999999999956</v>
      </c>
      <c r="D50">
        <v>59.47</v>
      </c>
      <c r="E50">
        <f t="shared" si="0"/>
        <v>307.50999999999954</v>
      </c>
      <c r="G50">
        <v>1082.5099999999998</v>
      </c>
      <c r="H50">
        <v>55.139999999999873</v>
      </c>
      <c r="I50">
        <f t="shared" si="1"/>
        <v>1027.3699999999999</v>
      </c>
      <c r="K50">
        <v>1460.0899999999997</v>
      </c>
      <c r="L50">
        <v>148.46000000000004</v>
      </c>
      <c r="M50">
        <f t="shared" si="2"/>
        <v>1311.6299999999997</v>
      </c>
    </row>
    <row r="51" spans="3:13" x14ac:dyDescent="0.25">
      <c r="C51">
        <v>230.11999999999989</v>
      </c>
      <c r="D51">
        <v>65.669999999999618</v>
      </c>
      <c r="E51">
        <f t="shared" si="0"/>
        <v>164.45000000000027</v>
      </c>
      <c r="G51">
        <v>1401.7099999999996</v>
      </c>
      <c r="H51">
        <v>46.2199999999998</v>
      </c>
      <c r="I51">
        <f t="shared" si="1"/>
        <v>1355.4899999999998</v>
      </c>
      <c r="K51">
        <v>339.25</v>
      </c>
      <c r="L51">
        <v>219.52000000000044</v>
      </c>
      <c r="M51">
        <f t="shared" si="2"/>
        <v>119.72999999999956</v>
      </c>
    </row>
    <row r="52" spans="3:13" x14ac:dyDescent="0.25">
      <c r="C52">
        <v>484.87999999999965</v>
      </c>
      <c r="D52">
        <v>151.58999999999969</v>
      </c>
      <c r="E52">
        <f t="shared" si="0"/>
        <v>333.28999999999996</v>
      </c>
      <c r="G52">
        <v>2402.75</v>
      </c>
      <c r="H52">
        <v>52.820000000000164</v>
      </c>
      <c r="I52">
        <f t="shared" si="1"/>
        <v>2349.9299999999998</v>
      </c>
      <c r="K52">
        <v>-17.849999999999909</v>
      </c>
      <c r="L52">
        <v>0</v>
      </c>
      <c r="M52">
        <f t="shared" si="2"/>
        <v>-17.849999999999909</v>
      </c>
    </row>
    <row r="53" spans="3:13" x14ac:dyDescent="0.25">
      <c r="C53">
        <v>243.23999999999978</v>
      </c>
      <c r="D53">
        <v>84.629999999999654</v>
      </c>
      <c r="E53">
        <f t="shared" si="0"/>
        <v>158.61000000000013</v>
      </c>
      <c r="G53">
        <v>1317.1699999999996</v>
      </c>
      <c r="H53">
        <v>82.800000000000182</v>
      </c>
      <c r="I53">
        <f t="shared" si="1"/>
        <v>1234.3699999999994</v>
      </c>
      <c r="K53">
        <v>255.32999999999993</v>
      </c>
      <c r="L53">
        <v>238.10000000000036</v>
      </c>
      <c r="M53">
        <f t="shared" si="2"/>
        <v>17.229999999999563</v>
      </c>
    </row>
    <row r="54" spans="3:13" x14ac:dyDescent="0.25">
      <c r="C54">
        <v>980.47999999999956</v>
      </c>
      <c r="D54">
        <v>71.889999999999873</v>
      </c>
      <c r="E54">
        <f t="shared" si="0"/>
        <v>908.58999999999969</v>
      </c>
      <c r="G54">
        <v>1238.79</v>
      </c>
      <c r="H54">
        <v>140.44000000000005</v>
      </c>
      <c r="I54">
        <f t="shared" si="1"/>
        <v>1098.3499999999999</v>
      </c>
      <c r="K54">
        <v>775.75</v>
      </c>
      <c r="L54">
        <v>173.02999999999975</v>
      </c>
      <c r="M54">
        <f t="shared" si="2"/>
        <v>602.72000000000025</v>
      </c>
    </row>
    <row r="55" spans="3:13" x14ac:dyDescent="0.25">
      <c r="C55">
        <v>185.39999999999964</v>
      </c>
      <c r="D55">
        <v>28.81</v>
      </c>
      <c r="E55">
        <f t="shared" si="0"/>
        <v>156.58999999999963</v>
      </c>
      <c r="G55">
        <v>1211.29</v>
      </c>
      <c r="H55">
        <v>125.74000000000024</v>
      </c>
      <c r="I55">
        <f t="shared" si="1"/>
        <v>1085.5499999999997</v>
      </c>
      <c r="K55">
        <v>1217.8899999999999</v>
      </c>
      <c r="L55">
        <v>141.19000000000005</v>
      </c>
      <c r="M55">
        <f t="shared" si="2"/>
        <v>1076.6999999999998</v>
      </c>
    </row>
    <row r="56" spans="3:13" x14ac:dyDescent="0.25">
      <c r="C56">
        <v>125.13999999999987</v>
      </c>
      <c r="D56">
        <v>36.869999999999997</v>
      </c>
      <c r="E56">
        <f t="shared" si="0"/>
        <v>88.269999999999868</v>
      </c>
      <c r="G56">
        <v>462.90999999999985</v>
      </c>
      <c r="H56">
        <v>148.61999999999989</v>
      </c>
      <c r="I56">
        <f t="shared" si="1"/>
        <v>314.28999999999996</v>
      </c>
      <c r="K56">
        <v>1162.1500000000001</v>
      </c>
      <c r="L56">
        <v>83.210000000000036</v>
      </c>
      <c r="M56">
        <f t="shared" si="2"/>
        <v>1078.94</v>
      </c>
    </row>
    <row r="57" spans="3:13" x14ac:dyDescent="0.25">
      <c r="C57">
        <v>52.199999999999818</v>
      </c>
      <c r="D57">
        <v>4.0900000000001997</v>
      </c>
      <c r="E57">
        <f t="shared" si="0"/>
        <v>48.109999999999616</v>
      </c>
      <c r="G57">
        <v>1069.2299999999996</v>
      </c>
      <c r="H57">
        <v>121.53999999999996</v>
      </c>
      <c r="I57">
        <f t="shared" si="1"/>
        <v>947.6899999999996</v>
      </c>
      <c r="K57">
        <v>395.37999999999965</v>
      </c>
      <c r="L57">
        <v>110.60999999999967</v>
      </c>
      <c r="M57">
        <f t="shared" si="2"/>
        <v>284.77</v>
      </c>
    </row>
    <row r="58" spans="3:13" x14ac:dyDescent="0.25">
      <c r="C58">
        <v>272.48</v>
      </c>
      <c r="D58">
        <v>38.790000000000873</v>
      </c>
      <c r="E58">
        <f t="shared" si="0"/>
        <v>233.68999999999915</v>
      </c>
      <c r="G58">
        <v>754.58999999999969</v>
      </c>
      <c r="H58">
        <v>69.099999999999909</v>
      </c>
      <c r="I58">
        <f t="shared" si="1"/>
        <v>685.48999999999978</v>
      </c>
      <c r="K58">
        <v>24.059999999999491</v>
      </c>
      <c r="L58">
        <v>21.81</v>
      </c>
      <c r="M58">
        <f t="shared" si="2"/>
        <v>2.249999999999492</v>
      </c>
    </row>
    <row r="59" spans="3:13" x14ac:dyDescent="0.25">
      <c r="C59">
        <v>177.63999999999987</v>
      </c>
      <c r="D59">
        <v>130.3100000000004</v>
      </c>
      <c r="E59">
        <f t="shared" si="0"/>
        <v>47.329999999999472</v>
      </c>
      <c r="G59">
        <v>611.20999999999958</v>
      </c>
      <c r="H59">
        <v>155.07999999999993</v>
      </c>
      <c r="I59">
        <f t="shared" si="1"/>
        <v>456.12999999999965</v>
      </c>
      <c r="K59">
        <v>-47.080000000000382</v>
      </c>
      <c r="L59">
        <v>0</v>
      </c>
      <c r="M59">
        <f t="shared" si="2"/>
        <v>-47.080000000000382</v>
      </c>
    </row>
    <row r="60" spans="3:13" x14ac:dyDescent="0.25">
      <c r="C60">
        <v>468.55999999999995</v>
      </c>
      <c r="D60">
        <v>67.670000000000982</v>
      </c>
      <c r="E60">
        <f t="shared" si="0"/>
        <v>400.88999999999896</v>
      </c>
      <c r="G60">
        <v>691.76999999999953</v>
      </c>
      <c r="H60">
        <v>147.74000000000024</v>
      </c>
      <c r="I60">
        <f t="shared" si="1"/>
        <v>544.02999999999929</v>
      </c>
      <c r="K60">
        <v>486.75999999999976</v>
      </c>
      <c r="L60">
        <v>208.06999999999971</v>
      </c>
      <c r="M60">
        <f t="shared" si="2"/>
        <v>278.69000000000005</v>
      </c>
    </row>
    <row r="61" spans="3:13" x14ac:dyDescent="0.25">
      <c r="C61">
        <v>842.92000000000007</v>
      </c>
      <c r="D61">
        <v>159.85000000000036</v>
      </c>
      <c r="E61">
        <f t="shared" si="0"/>
        <v>683.06999999999971</v>
      </c>
      <c r="G61">
        <v>625.50999999999976</v>
      </c>
      <c r="H61">
        <v>111.5</v>
      </c>
      <c r="I61">
        <f t="shared" si="1"/>
        <v>514.00999999999976</v>
      </c>
      <c r="K61">
        <v>298.4399999999996</v>
      </c>
      <c r="L61">
        <v>120.36999999999989</v>
      </c>
      <c r="M61">
        <f t="shared" si="2"/>
        <v>178.06999999999971</v>
      </c>
    </row>
    <row r="62" spans="3:13" x14ac:dyDescent="0.25">
      <c r="C62">
        <v>1336.7000000000003</v>
      </c>
      <c r="D62">
        <v>213.49000000000069</v>
      </c>
      <c r="E62">
        <f t="shared" si="0"/>
        <v>1123.2099999999996</v>
      </c>
      <c r="G62">
        <v>497.40999999999985</v>
      </c>
      <c r="H62">
        <v>215.65999999999985</v>
      </c>
      <c r="I62">
        <f t="shared" si="1"/>
        <v>281.75</v>
      </c>
      <c r="K62">
        <v>282.03999999999951</v>
      </c>
      <c r="L62">
        <v>106.42999999999984</v>
      </c>
      <c r="M62">
        <f t="shared" si="2"/>
        <v>175.60999999999967</v>
      </c>
    </row>
    <row r="63" spans="3:13" x14ac:dyDescent="0.25">
      <c r="C63">
        <v>64.579999999999927</v>
      </c>
      <c r="D63">
        <v>0</v>
      </c>
      <c r="E63">
        <f t="shared" si="0"/>
        <v>64.579999999999927</v>
      </c>
      <c r="G63">
        <v>315.80999999999995</v>
      </c>
      <c r="H63">
        <v>160.5</v>
      </c>
      <c r="I63">
        <f t="shared" si="1"/>
        <v>155.30999999999995</v>
      </c>
      <c r="K63">
        <v>550.49999999999955</v>
      </c>
      <c r="L63">
        <v>143.00999999999976</v>
      </c>
      <c r="M63">
        <f t="shared" si="2"/>
        <v>407.48999999999978</v>
      </c>
    </row>
    <row r="64" spans="3:13" x14ac:dyDescent="0.25">
      <c r="C64">
        <v>-48.940000000000055</v>
      </c>
      <c r="D64">
        <v>0</v>
      </c>
      <c r="E64">
        <f t="shared" si="0"/>
        <v>-48.940000000000055</v>
      </c>
      <c r="G64">
        <v>66.009999999999764</v>
      </c>
      <c r="H64">
        <v>25.070000000000164</v>
      </c>
      <c r="I64">
        <f t="shared" si="1"/>
        <v>40.9399999999996</v>
      </c>
      <c r="K64">
        <v>546.29999999999973</v>
      </c>
      <c r="L64">
        <v>234.56999999999971</v>
      </c>
      <c r="M64">
        <f t="shared" si="2"/>
        <v>311.73</v>
      </c>
    </row>
    <row r="65" spans="3:13" x14ac:dyDescent="0.25">
      <c r="C65">
        <v>600.32000000000016</v>
      </c>
      <c r="D65">
        <v>130.19000000000051</v>
      </c>
      <c r="E65">
        <f t="shared" si="0"/>
        <v>470.12999999999965</v>
      </c>
      <c r="G65">
        <v>-68.790000000000418</v>
      </c>
      <c r="H65">
        <v>0</v>
      </c>
      <c r="I65">
        <f t="shared" si="1"/>
        <v>-68.790000000000418</v>
      </c>
      <c r="K65">
        <v>328.87999999999965</v>
      </c>
      <c r="L65">
        <v>201.44999999999982</v>
      </c>
      <c r="M65">
        <f t="shared" si="2"/>
        <v>127.42999999999984</v>
      </c>
    </row>
    <row r="66" spans="3:13" x14ac:dyDescent="0.25">
      <c r="C66">
        <v>386.84000000000015</v>
      </c>
      <c r="D66">
        <v>146.97000000000025</v>
      </c>
      <c r="E66">
        <f t="shared" si="0"/>
        <v>239.86999999999989</v>
      </c>
      <c r="G66">
        <v>690.82999999999993</v>
      </c>
      <c r="H66">
        <v>32.450000000000273</v>
      </c>
      <c r="I66">
        <f t="shared" si="1"/>
        <v>658.37999999999965</v>
      </c>
      <c r="K66">
        <v>40.019999999999527</v>
      </c>
      <c r="L66">
        <v>10.5499999999998</v>
      </c>
      <c r="M66">
        <f t="shared" si="2"/>
        <v>29.469999999999729</v>
      </c>
    </row>
    <row r="67" spans="3:13" x14ac:dyDescent="0.25">
      <c r="C67">
        <v>98.320000000000164</v>
      </c>
      <c r="D67">
        <v>1.5900000000001455</v>
      </c>
      <c r="E67">
        <f t="shared" si="0"/>
        <v>96.730000000000018</v>
      </c>
      <c r="G67">
        <v>948.32999999999993</v>
      </c>
      <c r="H67">
        <v>21.829999999999927</v>
      </c>
      <c r="I67">
        <f t="shared" si="1"/>
        <v>926.5</v>
      </c>
      <c r="K67">
        <v>92.639999999999873</v>
      </c>
      <c r="L67">
        <v>39.9699999999998</v>
      </c>
      <c r="M67">
        <f t="shared" si="2"/>
        <v>52.670000000000073</v>
      </c>
    </row>
    <row r="68" spans="3:13" x14ac:dyDescent="0.25">
      <c r="C68">
        <v>838.42000000000007</v>
      </c>
      <c r="D68">
        <v>130.55000000000018</v>
      </c>
      <c r="E68">
        <f t="shared" si="0"/>
        <v>707.86999999999989</v>
      </c>
      <c r="G68">
        <v>19.269999999999527</v>
      </c>
      <c r="H68">
        <v>39.130000000000109</v>
      </c>
      <c r="I68">
        <f t="shared" si="1"/>
        <v>-19.860000000000582</v>
      </c>
      <c r="K68">
        <v>319.05999999999949</v>
      </c>
      <c r="L68">
        <v>34.36</v>
      </c>
      <c r="M68">
        <f t="shared" si="2"/>
        <v>284.69999999999948</v>
      </c>
    </row>
    <row r="69" spans="3:13" x14ac:dyDescent="0.25">
      <c r="C69">
        <v>400.07999999999993</v>
      </c>
      <c r="D69">
        <v>146.47000000000025</v>
      </c>
      <c r="E69">
        <f t="shared" si="0"/>
        <v>253.60999999999967</v>
      </c>
      <c r="G69">
        <v>1166.7299999999996</v>
      </c>
      <c r="H69">
        <v>44.430000000000291</v>
      </c>
      <c r="I69">
        <f t="shared" si="1"/>
        <v>1122.2999999999993</v>
      </c>
      <c r="K69">
        <v>207.25999999999976</v>
      </c>
      <c r="L69">
        <v>22.240000000000236</v>
      </c>
      <c r="M69">
        <f t="shared" si="2"/>
        <v>185.01999999999953</v>
      </c>
    </row>
    <row r="70" spans="3:13" x14ac:dyDescent="0.25">
      <c r="C70">
        <v>1190.4000000000001</v>
      </c>
      <c r="D70">
        <v>8.6900000000005093</v>
      </c>
      <c r="E70">
        <f t="shared" si="0"/>
        <v>1181.7099999999996</v>
      </c>
      <c r="G70">
        <v>1420.2099999999996</v>
      </c>
      <c r="H70">
        <v>56.869999999999891</v>
      </c>
      <c r="I70">
        <f t="shared" si="1"/>
        <v>1363.3399999999997</v>
      </c>
      <c r="K70">
        <v>569.39999999999964</v>
      </c>
      <c r="L70">
        <v>61.820000000000164</v>
      </c>
      <c r="M70">
        <f t="shared" si="2"/>
        <v>507.57999999999947</v>
      </c>
    </row>
    <row r="71" spans="3:13" x14ac:dyDescent="0.25">
      <c r="C71">
        <v>622.34000000000015</v>
      </c>
      <c r="D71">
        <v>14.030000000000655</v>
      </c>
      <c r="E71">
        <f t="shared" ref="E71:E134" si="3">C71-D71</f>
        <v>608.30999999999949</v>
      </c>
      <c r="G71">
        <v>1142.6699999999996</v>
      </c>
      <c r="H71">
        <v>9.930000000000291</v>
      </c>
      <c r="I71">
        <f t="shared" ref="I71:I120" si="4">G71-H71</f>
        <v>1132.7399999999993</v>
      </c>
      <c r="K71">
        <v>2062</v>
      </c>
      <c r="L71">
        <v>239.70000000000027</v>
      </c>
      <c r="M71">
        <f t="shared" ref="M71:M134" si="5">K71-L71</f>
        <v>1822.2999999999997</v>
      </c>
    </row>
    <row r="72" spans="3:13" x14ac:dyDescent="0.25">
      <c r="C72">
        <v>1193.6600000000003</v>
      </c>
      <c r="D72">
        <v>77.010000000000218</v>
      </c>
      <c r="E72">
        <f t="shared" si="3"/>
        <v>1116.6500000000001</v>
      </c>
      <c r="G72">
        <v>1043.1499999999996</v>
      </c>
      <c r="H72">
        <v>143.28999999999996</v>
      </c>
      <c r="I72">
        <f t="shared" si="4"/>
        <v>899.85999999999967</v>
      </c>
      <c r="K72">
        <v>748.4399999999996</v>
      </c>
      <c r="L72">
        <v>76.080000000000382</v>
      </c>
      <c r="M72">
        <f t="shared" si="5"/>
        <v>672.35999999999922</v>
      </c>
    </row>
    <row r="73" spans="3:13" x14ac:dyDescent="0.25">
      <c r="C73">
        <v>1036.56</v>
      </c>
      <c r="D73">
        <v>199.05000000000018</v>
      </c>
      <c r="E73">
        <f t="shared" si="3"/>
        <v>837.50999999999976</v>
      </c>
      <c r="G73">
        <v>912.00999999999976</v>
      </c>
      <c r="H73">
        <v>135.75</v>
      </c>
      <c r="I73">
        <f t="shared" si="4"/>
        <v>776.25999999999976</v>
      </c>
      <c r="K73">
        <v>811.25999999999976</v>
      </c>
      <c r="L73">
        <v>37.420000000000073</v>
      </c>
      <c r="M73">
        <f t="shared" si="5"/>
        <v>773.83999999999969</v>
      </c>
    </row>
    <row r="74" spans="3:13" x14ac:dyDescent="0.25">
      <c r="C74">
        <v>27.380000000000109</v>
      </c>
      <c r="D74">
        <v>22.610000000000582</v>
      </c>
      <c r="E74">
        <f t="shared" si="3"/>
        <v>4.7699999999995271</v>
      </c>
      <c r="G74">
        <v>45.829999999999927</v>
      </c>
      <c r="H74">
        <v>60.210000000000036</v>
      </c>
      <c r="I74">
        <f t="shared" si="4"/>
        <v>-14.380000000000109</v>
      </c>
      <c r="K74">
        <v>398.01999999999953</v>
      </c>
      <c r="L74">
        <v>8.2400000000002365</v>
      </c>
      <c r="M74">
        <f t="shared" si="5"/>
        <v>389.77999999999929</v>
      </c>
    </row>
    <row r="75" spans="3:13" x14ac:dyDescent="0.25">
      <c r="C75">
        <v>756.56</v>
      </c>
      <c r="D75">
        <v>32.890000000000327</v>
      </c>
      <c r="E75">
        <f t="shared" si="3"/>
        <v>723.66999999999962</v>
      </c>
      <c r="G75">
        <v>1658.1899999999996</v>
      </c>
      <c r="H75">
        <v>49.829999999999927</v>
      </c>
      <c r="I75">
        <f t="shared" si="4"/>
        <v>1608.3599999999997</v>
      </c>
      <c r="K75">
        <v>1311.6</v>
      </c>
      <c r="L75">
        <v>252.42000000000007</v>
      </c>
      <c r="M75">
        <f t="shared" si="5"/>
        <v>1059.1799999999998</v>
      </c>
    </row>
    <row r="76" spans="3:13" x14ac:dyDescent="0.25">
      <c r="C76">
        <v>469.11999999999989</v>
      </c>
      <c r="D76">
        <v>240.57000000000062</v>
      </c>
      <c r="E76">
        <f t="shared" si="3"/>
        <v>228.54999999999927</v>
      </c>
      <c r="G76">
        <v>1248.1899999999996</v>
      </c>
      <c r="H76">
        <v>73.409999999999854</v>
      </c>
      <c r="I76">
        <f t="shared" si="4"/>
        <v>1174.7799999999997</v>
      </c>
      <c r="K76">
        <v>2209.84</v>
      </c>
      <c r="L76">
        <v>136.84000000000015</v>
      </c>
      <c r="M76">
        <f t="shared" si="5"/>
        <v>2073</v>
      </c>
    </row>
    <row r="77" spans="3:13" x14ac:dyDescent="0.25">
      <c r="C77">
        <v>476.68000000000029</v>
      </c>
      <c r="D77">
        <v>476.05000000000018</v>
      </c>
      <c r="E77">
        <f t="shared" si="3"/>
        <v>0.63000000000010914</v>
      </c>
      <c r="G77">
        <v>386.32999999999993</v>
      </c>
      <c r="H77">
        <v>58.069999999999709</v>
      </c>
      <c r="I77">
        <f t="shared" si="4"/>
        <v>328.26000000000022</v>
      </c>
      <c r="K77">
        <v>683.15999999999985</v>
      </c>
      <c r="L77">
        <v>77.800000000000182</v>
      </c>
      <c r="M77">
        <f t="shared" si="5"/>
        <v>605.35999999999967</v>
      </c>
    </row>
    <row r="78" spans="3:13" x14ac:dyDescent="0.25">
      <c r="C78">
        <v>493.2800000000002</v>
      </c>
      <c r="D78">
        <v>31.650000000000546</v>
      </c>
      <c r="E78">
        <f t="shared" si="3"/>
        <v>461.62999999999965</v>
      </c>
      <c r="G78">
        <v>1061.7499999999995</v>
      </c>
      <c r="H78">
        <v>176.32999999999993</v>
      </c>
      <c r="I78">
        <f t="shared" si="4"/>
        <v>885.41999999999962</v>
      </c>
      <c r="K78">
        <v>154.09999999999991</v>
      </c>
      <c r="L78">
        <v>121.99999999999977</v>
      </c>
      <c r="M78">
        <f t="shared" si="5"/>
        <v>32.100000000000136</v>
      </c>
    </row>
    <row r="79" spans="3:13" x14ac:dyDescent="0.25">
      <c r="C79">
        <v>469.03999999999996</v>
      </c>
      <c r="D79">
        <v>34.990000000000691</v>
      </c>
      <c r="E79">
        <f t="shared" si="3"/>
        <v>434.04999999999927</v>
      </c>
      <c r="G79">
        <v>545.50999999999976</v>
      </c>
      <c r="H79">
        <v>70.329999999999927</v>
      </c>
      <c r="I79">
        <f t="shared" si="4"/>
        <v>475.17999999999984</v>
      </c>
      <c r="K79">
        <v>177.2199999999998</v>
      </c>
      <c r="L79">
        <v>18.6999999999998</v>
      </c>
      <c r="M79">
        <f t="shared" si="5"/>
        <v>158.52000000000001</v>
      </c>
    </row>
    <row r="80" spans="3:13" x14ac:dyDescent="0.25">
      <c r="C80">
        <v>479.46000000000004</v>
      </c>
      <c r="D80">
        <v>190.17000000000007</v>
      </c>
      <c r="E80">
        <f t="shared" si="3"/>
        <v>289.28999999999996</v>
      </c>
      <c r="G80">
        <v>1787.2699999999995</v>
      </c>
      <c r="H80">
        <v>241.88999999999987</v>
      </c>
      <c r="I80">
        <f t="shared" si="4"/>
        <v>1545.3799999999997</v>
      </c>
      <c r="K80">
        <v>501.2199999999998</v>
      </c>
      <c r="L80">
        <v>9.9199999999998454</v>
      </c>
      <c r="M80">
        <f t="shared" si="5"/>
        <v>491.29999999999995</v>
      </c>
    </row>
    <row r="81" spans="3:13" x14ac:dyDescent="0.25">
      <c r="C81">
        <v>808.11999999999989</v>
      </c>
      <c r="D81">
        <v>319.17000000000007</v>
      </c>
      <c r="E81">
        <f t="shared" si="3"/>
        <v>488.94999999999982</v>
      </c>
      <c r="G81">
        <v>491.30999999999995</v>
      </c>
      <c r="H81">
        <v>273.4699999999998</v>
      </c>
      <c r="I81">
        <f t="shared" si="4"/>
        <v>217.84000000000015</v>
      </c>
      <c r="K81">
        <v>342.9399999999996</v>
      </c>
      <c r="L81">
        <v>112.46899999999999</v>
      </c>
      <c r="M81">
        <f t="shared" si="5"/>
        <v>230.47099999999961</v>
      </c>
    </row>
    <row r="82" spans="3:13" x14ac:dyDescent="0.25">
      <c r="C82">
        <v>529.05999999999995</v>
      </c>
      <c r="D82">
        <v>411.15</v>
      </c>
      <c r="E82">
        <f t="shared" si="3"/>
        <v>117.90999999999997</v>
      </c>
      <c r="G82">
        <v>2836.76</v>
      </c>
      <c r="H82">
        <v>145.43999999999994</v>
      </c>
      <c r="I82">
        <f t="shared" si="4"/>
        <v>2691.32</v>
      </c>
      <c r="K82">
        <v>-5.8200000000001637</v>
      </c>
      <c r="L82">
        <v>0</v>
      </c>
      <c r="M82">
        <f t="shared" si="5"/>
        <v>-5.8200000000001637</v>
      </c>
    </row>
    <row r="83" spans="3:13" x14ac:dyDescent="0.25">
      <c r="C83">
        <v>1164.8200000000002</v>
      </c>
      <c r="D83">
        <v>720.39000000000033</v>
      </c>
      <c r="E83">
        <f t="shared" si="3"/>
        <v>444.42999999999984</v>
      </c>
      <c r="G83">
        <v>800.77999999999975</v>
      </c>
      <c r="H83">
        <v>142.47999999999979</v>
      </c>
      <c r="I83">
        <f t="shared" si="4"/>
        <v>658.3</v>
      </c>
      <c r="K83">
        <v>-3.0200000000004366</v>
      </c>
      <c r="L83">
        <v>0</v>
      </c>
      <c r="M83">
        <f t="shared" si="5"/>
        <v>-3.0200000000004366</v>
      </c>
    </row>
    <row r="84" spans="3:13" x14ac:dyDescent="0.25">
      <c r="C84">
        <v>265.22000000000025</v>
      </c>
      <c r="D84">
        <v>193.11000000000058</v>
      </c>
      <c r="E84">
        <f t="shared" si="3"/>
        <v>72.109999999999673</v>
      </c>
      <c r="G84">
        <v>337.11999999999989</v>
      </c>
      <c r="H84">
        <v>113.53999999999996</v>
      </c>
      <c r="I84">
        <f t="shared" si="4"/>
        <v>223.57999999999993</v>
      </c>
      <c r="K84">
        <v>-252.76000000000022</v>
      </c>
      <c r="L84">
        <v>0</v>
      </c>
      <c r="M84">
        <f t="shared" si="5"/>
        <v>-252.76000000000022</v>
      </c>
    </row>
    <row r="85" spans="3:13" x14ac:dyDescent="0.25">
      <c r="C85">
        <v>252.86000000000013</v>
      </c>
      <c r="D85">
        <v>172.25</v>
      </c>
      <c r="E85">
        <f t="shared" si="3"/>
        <v>80.610000000000127</v>
      </c>
      <c r="G85">
        <v>355.97999999999979</v>
      </c>
      <c r="H85">
        <v>145.07999999999993</v>
      </c>
      <c r="I85">
        <f t="shared" si="4"/>
        <v>210.89999999999986</v>
      </c>
      <c r="K85">
        <v>-208.44000000000051</v>
      </c>
      <c r="L85">
        <v>0</v>
      </c>
      <c r="M85">
        <f t="shared" si="5"/>
        <v>-208.44000000000051</v>
      </c>
    </row>
    <row r="86" spans="3:13" x14ac:dyDescent="0.25">
      <c r="C86">
        <v>139.48000000000002</v>
      </c>
      <c r="D86">
        <v>51.59</v>
      </c>
      <c r="E86">
        <f t="shared" si="3"/>
        <v>87.890000000000015</v>
      </c>
      <c r="G86">
        <v>235.53999999999996</v>
      </c>
      <c r="H86">
        <v>183.91999999999985</v>
      </c>
      <c r="I86">
        <f t="shared" si="4"/>
        <v>51.620000000000118</v>
      </c>
      <c r="K86">
        <v>168.9399999999996</v>
      </c>
      <c r="L86">
        <v>29.62</v>
      </c>
      <c r="M86">
        <f t="shared" si="5"/>
        <v>139.3199999999996</v>
      </c>
    </row>
    <row r="87" spans="3:13" x14ac:dyDescent="0.25">
      <c r="C87">
        <v>1250.5</v>
      </c>
      <c r="D87">
        <v>685.89000000000033</v>
      </c>
      <c r="E87">
        <f t="shared" si="3"/>
        <v>564.60999999999967</v>
      </c>
      <c r="G87">
        <v>452</v>
      </c>
      <c r="H87">
        <v>4.2460000000000004</v>
      </c>
      <c r="I87">
        <f t="shared" si="4"/>
        <v>447.75400000000002</v>
      </c>
      <c r="K87">
        <v>509.99999999999955</v>
      </c>
      <c r="L87">
        <v>279.27999999999975</v>
      </c>
      <c r="M87">
        <f t="shared" si="5"/>
        <v>230.7199999999998</v>
      </c>
    </row>
    <row r="88" spans="3:13" x14ac:dyDescent="0.25">
      <c r="C88">
        <v>1975.4200000000005</v>
      </c>
      <c r="D88">
        <v>40.430000000000291</v>
      </c>
      <c r="E88">
        <f t="shared" si="3"/>
        <v>1934.9900000000002</v>
      </c>
      <c r="G88">
        <v>1083.8799999999997</v>
      </c>
      <c r="H88">
        <v>0</v>
      </c>
      <c r="I88">
        <f t="shared" si="4"/>
        <v>1083.8799999999997</v>
      </c>
      <c r="K88">
        <v>515.69999999999982</v>
      </c>
      <c r="L88">
        <v>270.03999999999996</v>
      </c>
      <c r="M88">
        <f t="shared" si="5"/>
        <v>245.65999999999985</v>
      </c>
    </row>
    <row r="89" spans="3:13" x14ac:dyDescent="0.25">
      <c r="C89">
        <v>580.36999999999989</v>
      </c>
      <c r="D89">
        <v>105.87</v>
      </c>
      <c r="E89">
        <f t="shared" si="3"/>
        <v>474.49999999999989</v>
      </c>
      <c r="G89">
        <v>1239.54</v>
      </c>
      <c r="H89">
        <v>188.43999999999983</v>
      </c>
      <c r="I89">
        <f t="shared" si="4"/>
        <v>1051.1000000000001</v>
      </c>
      <c r="K89">
        <v>742.51999999999953</v>
      </c>
      <c r="L89">
        <v>227.89999999999986</v>
      </c>
      <c r="M89">
        <f t="shared" si="5"/>
        <v>514.61999999999966</v>
      </c>
    </row>
    <row r="90" spans="3:13" x14ac:dyDescent="0.25">
      <c r="C90">
        <v>338.41000000000031</v>
      </c>
      <c r="D90">
        <v>102.5782</v>
      </c>
      <c r="E90">
        <f t="shared" si="3"/>
        <v>235.83180000000033</v>
      </c>
      <c r="G90">
        <v>876.29999999999973</v>
      </c>
      <c r="H90">
        <v>206.39999999999986</v>
      </c>
      <c r="I90">
        <f t="shared" si="4"/>
        <v>669.89999999999986</v>
      </c>
      <c r="K90">
        <v>-3.580000000000382</v>
      </c>
      <c r="L90">
        <v>0</v>
      </c>
      <c r="M90">
        <f t="shared" si="5"/>
        <v>-3.580000000000382</v>
      </c>
    </row>
    <row r="91" spans="3:13" x14ac:dyDescent="0.25">
      <c r="C91">
        <v>512.69000000000051</v>
      </c>
      <c r="D91">
        <v>119.42000000000007</v>
      </c>
      <c r="E91">
        <f t="shared" si="3"/>
        <v>393.27000000000044</v>
      </c>
      <c r="G91">
        <v>585.25999999999976</v>
      </c>
      <c r="H91">
        <v>185.27999999999975</v>
      </c>
      <c r="I91">
        <f t="shared" si="4"/>
        <v>399.98</v>
      </c>
      <c r="K91">
        <v>-42.760000000000218</v>
      </c>
      <c r="L91">
        <v>0</v>
      </c>
      <c r="M91">
        <f t="shared" si="5"/>
        <v>-42.760000000000218</v>
      </c>
    </row>
    <row r="92" spans="3:13" x14ac:dyDescent="0.25">
      <c r="C92">
        <v>578.65000000000055</v>
      </c>
      <c r="D92">
        <v>154.22000000000003</v>
      </c>
      <c r="E92">
        <f t="shared" si="3"/>
        <v>424.43000000000052</v>
      </c>
      <c r="G92">
        <v>257.01999999999975</v>
      </c>
      <c r="H92">
        <v>127.7199999999998</v>
      </c>
      <c r="I92">
        <f t="shared" si="4"/>
        <v>129.29999999999995</v>
      </c>
      <c r="K92">
        <v>717.77999999999975</v>
      </c>
      <c r="L92">
        <v>226.67999999999984</v>
      </c>
      <c r="M92">
        <f t="shared" si="5"/>
        <v>491.09999999999991</v>
      </c>
    </row>
    <row r="93" spans="3:13" x14ac:dyDescent="0.25">
      <c r="C93">
        <v>717.55000000000018</v>
      </c>
      <c r="D93">
        <v>65.060000000000173</v>
      </c>
      <c r="E93">
        <f t="shared" si="3"/>
        <v>652.49</v>
      </c>
      <c r="G93">
        <v>1318.58</v>
      </c>
      <c r="H93">
        <v>47.539999999999964</v>
      </c>
      <c r="I93">
        <f t="shared" si="4"/>
        <v>1271.04</v>
      </c>
      <c r="K93">
        <v>1115.6399999999999</v>
      </c>
      <c r="L93">
        <v>272.93999999999983</v>
      </c>
      <c r="M93">
        <f t="shared" si="5"/>
        <v>842.7</v>
      </c>
    </row>
    <row r="94" spans="3:13" x14ac:dyDescent="0.25">
      <c r="C94">
        <v>1116.0900000000001</v>
      </c>
      <c r="D94">
        <v>127.66000000000008</v>
      </c>
      <c r="E94">
        <f t="shared" si="3"/>
        <v>988.43000000000006</v>
      </c>
      <c r="G94">
        <v>978.44</v>
      </c>
      <c r="H94">
        <v>159.53999999999996</v>
      </c>
      <c r="I94">
        <f t="shared" si="4"/>
        <v>818.90000000000009</v>
      </c>
      <c r="K94">
        <v>-227.53999999999996</v>
      </c>
      <c r="L94">
        <v>0</v>
      </c>
      <c r="M94">
        <f t="shared" si="5"/>
        <v>-227.53999999999996</v>
      </c>
    </row>
    <row r="95" spans="3:13" x14ac:dyDescent="0.25">
      <c r="C95">
        <v>496.47000000000025</v>
      </c>
      <c r="D95">
        <v>160.72000000000003</v>
      </c>
      <c r="E95">
        <f t="shared" si="3"/>
        <v>335.75000000000023</v>
      </c>
      <c r="G95">
        <v>842.23999999999978</v>
      </c>
      <c r="H95">
        <v>103.7600000000001</v>
      </c>
      <c r="I95">
        <f t="shared" si="4"/>
        <v>738.47999999999968</v>
      </c>
      <c r="K95">
        <v>-359.82000000000016</v>
      </c>
      <c r="L95">
        <v>0</v>
      </c>
      <c r="M95">
        <f t="shared" si="5"/>
        <v>-359.82000000000016</v>
      </c>
    </row>
    <row r="96" spans="3:13" x14ac:dyDescent="0.25">
      <c r="C96">
        <v>485.40999999999985</v>
      </c>
      <c r="D96">
        <v>21.019999999999982</v>
      </c>
      <c r="E96">
        <f t="shared" si="3"/>
        <v>464.38999999999987</v>
      </c>
      <c r="G96">
        <v>615.5</v>
      </c>
      <c r="H96">
        <v>208.11999999999989</v>
      </c>
      <c r="I96">
        <f t="shared" si="4"/>
        <v>407.38000000000011</v>
      </c>
      <c r="K96">
        <v>225.63999999999987</v>
      </c>
      <c r="L96">
        <v>46.734200000000001</v>
      </c>
      <c r="M96">
        <f t="shared" si="5"/>
        <v>178.90579999999989</v>
      </c>
    </row>
    <row r="97" spans="3:13" x14ac:dyDescent="0.25">
      <c r="C97">
        <v>-112.86999999999989</v>
      </c>
      <c r="D97">
        <v>0</v>
      </c>
      <c r="E97">
        <f t="shared" si="3"/>
        <v>-112.86999999999989</v>
      </c>
      <c r="G97">
        <v>449.29999999999973</v>
      </c>
      <c r="H97">
        <v>134.61999999999989</v>
      </c>
      <c r="I97">
        <f t="shared" si="4"/>
        <v>314.67999999999984</v>
      </c>
      <c r="K97">
        <v>249.26000000000022</v>
      </c>
      <c r="L97">
        <v>62.556600000000003</v>
      </c>
      <c r="M97">
        <f t="shared" si="5"/>
        <v>186.70340000000022</v>
      </c>
    </row>
    <row r="98" spans="3:13" x14ac:dyDescent="0.25">
      <c r="C98">
        <v>543.3100000000004</v>
      </c>
      <c r="D98">
        <v>117.08000000000015</v>
      </c>
      <c r="E98">
        <f t="shared" si="3"/>
        <v>426.23000000000025</v>
      </c>
      <c r="G98">
        <v>670.39999999999964</v>
      </c>
      <c r="H98">
        <v>45.799999999999955</v>
      </c>
      <c r="I98">
        <f t="shared" si="4"/>
        <v>624.59999999999968</v>
      </c>
      <c r="K98">
        <v>665.67999999999984</v>
      </c>
      <c r="L98">
        <v>208.42779999999999</v>
      </c>
      <c r="M98">
        <f t="shared" si="5"/>
        <v>457.25219999999985</v>
      </c>
    </row>
    <row r="99" spans="3:13" x14ac:dyDescent="0.25">
      <c r="C99">
        <v>544.79</v>
      </c>
      <c r="D99">
        <v>31.06</v>
      </c>
      <c r="E99">
        <f t="shared" si="3"/>
        <v>513.73</v>
      </c>
      <c r="G99">
        <v>1537.3199999999997</v>
      </c>
      <c r="H99">
        <v>175.59999999999991</v>
      </c>
      <c r="I99">
        <f t="shared" si="4"/>
        <v>1361.7199999999998</v>
      </c>
      <c r="K99">
        <v>96.519999999999982</v>
      </c>
      <c r="L99">
        <v>43.86</v>
      </c>
      <c r="M99">
        <f t="shared" si="5"/>
        <v>52.659999999999982</v>
      </c>
    </row>
    <row r="100" spans="3:13" x14ac:dyDescent="0.25">
      <c r="C100">
        <v>248.8100000000004</v>
      </c>
      <c r="D100">
        <v>98.480000000000018</v>
      </c>
      <c r="E100">
        <f t="shared" si="3"/>
        <v>150.33000000000038</v>
      </c>
      <c r="G100">
        <v>833.39999999999964</v>
      </c>
      <c r="H100">
        <v>162.15999999999985</v>
      </c>
      <c r="I100">
        <f t="shared" si="4"/>
        <v>671.23999999999978</v>
      </c>
      <c r="K100">
        <v>327.96000000000004</v>
      </c>
      <c r="L100">
        <v>10.555999999999999</v>
      </c>
      <c r="M100">
        <f t="shared" si="5"/>
        <v>317.40400000000005</v>
      </c>
    </row>
    <row r="101" spans="3:13" x14ac:dyDescent="0.25">
      <c r="C101">
        <v>-50.109999999999673</v>
      </c>
      <c r="D101">
        <v>0</v>
      </c>
      <c r="E101">
        <f t="shared" si="3"/>
        <v>-50.109999999999673</v>
      </c>
      <c r="G101">
        <v>749.54</v>
      </c>
      <c r="H101">
        <v>180.39999999999986</v>
      </c>
      <c r="I101">
        <f t="shared" si="4"/>
        <v>569.1400000000001</v>
      </c>
      <c r="K101">
        <v>765.98</v>
      </c>
      <c r="L101">
        <v>198.41999999999985</v>
      </c>
      <c r="M101">
        <f t="shared" si="5"/>
        <v>567.56000000000017</v>
      </c>
    </row>
    <row r="102" spans="3:13" x14ac:dyDescent="0.25">
      <c r="C102">
        <v>483.48999999999978</v>
      </c>
      <c r="D102">
        <v>31.660000000000082</v>
      </c>
      <c r="E102">
        <f t="shared" si="3"/>
        <v>451.8299999999997</v>
      </c>
      <c r="G102">
        <v>488.70999999999958</v>
      </c>
      <c r="H102">
        <v>155.59999999999991</v>
      </c>
      <c r="I102">
        <f t="shared" si="4"/>
        <v>333.10999999999967</v>
      </c>
      <c r="K102">
        <v>311.80000000000018</v>
      </c>
      <c r="L102">
        <v>4.7462</v>
      </c>
      <c r="M102">
        <f t="shared" si="5"/>
        <v>307.05380000000019</v>
      </c>
    </row>
    <row r="103" spans="3:13" x14ac:dyDescent="0.25">
      <c r="C103">
        <v>332.61000000000013</v>
      </c>
      <c r="D103">
        <v>99.6400000000001</v>
      </c>
      <c r="E103">
        <f t="shared" si="3"/>
        <v>232.97000000000003</v>
      </c>
      <c r="G103">
        <v>599.20999999999958</v>
      </c>
      <c r="H103">
        <v>187.0200000000001</v>
      </c>
      <c r="I103">
        <f t="shared" si="4"/>
        <v>412.18999999999949</v>
      </c>
      <c r="K103">
        <v>627.7199999999998</v>
      </c>
      <c r="L103">
        <v>224.05840000000001</v>
      </c>
      <c r="M103">
        <f t="shared" si="5"/>
        <v>403.66159999999979</v>
      </c>
    </row>
    <row r="104" spans="3:13" x14ac:dyDescent="0.25">
      <c r="C104">
        <v>180.79000000000042</v>
      </c>
      <c r="D104">
        <v>122.08000000000015</v>
      </c>
      <c r="E104">
        <f t="shared" si="3"/>
        <v>58.710000000000264</v>
      </c>
      <c r="G104">
        <v>610.50999999999976</v>
      </c>
      <c r="H104">
        <v>233.37999999999988</v>
      </c>
      <c r="I104">
        <f t="shared" si="4"/>
        <v>377.12999999999988</v>
      </c>
      <c r="K104">
        <v>929.59999999999991</v>
      </c>
      <c r="L104">
        <v>364.67219999999998</v>
      </c>
      <c r="M104">
        <f t="shared" si="5"/>
        <v>564.92779999999993</v>
      </c>
    </row>
    <row r="105" spans="3:13" x14ac:dyDescent="0.25">
      <c r="C105">
        <v>537.75</v>
      </c>
      <c r="D105">
        <v>0</v>
      </c>
      <c r="E105">
        <f t="shared" si="3"/>
        <v>537.75</v>
      </c>
      <c r="G105">
        <v>1306.6099999999997</v>
      </c>
      <c r="H105">
        <v>92.639999999999873</v>
      </c>
      <c r="I105">
        <f t="shared" si="4"/>
        <v>1213.9699999999998</v>
      </c>
      <c r="K105">
        <v>661.7199999999998</v>
      </c>
      <c r="L105">
        <v>177.91000000000076</v>
      </c>
      <c r="M105">
        <f t="shared" si="5"/>
        <v>483.80999999999904</v>
      </c>
    </row>
    <row r="106" spans="3:13" x14ac:dyDescent="0.25">
      <c r="C106">
        <v>154.23000000000002</v>
      </c>
      <c r="D106">
        <v>25.039999999999964</v>
      </c>
      <c r="E106">
        <f t="shared" si="3"/>
        <v>129.19000000000005</v>
      </c>
      <c r="G106">
        <v>1441.3899999999999</v>
      </c>
      <c r="H106">
        <v>86.439999999999827</v>
      </c>
      <c r="I106">
        <f t="shared" si="4"/>
        <v>1354.95</v>
      </c>
      <c r="K106">
        <v>928.13999999999987</v>
      </c>
      <c r="L106">
        <v>76.6400000000001</v>
      </c>
      <c r="M106">
        <f t="shared" si="5"/>
        <v>851.49999999999977</v>
      </c>
    </row>
    <row r="107" spans="3:13" x14ac:dyDescent="0.25">
      <c r="C107">
        <v>987.73</v>
      </c>
      <c r="D107">
        <v>19.480000000000018</v>
      </c>
      <c r="E107">
        <f t="shared" si="3"/>
        <v>968.25</v>
      </c>
      <c r="G107">
        <v>816.60999999999967</v>
      </c>
      <c r="H107">
        <v>227.30000000000007</v>
      </c>
      <c r="I107">
        <f t="shared" si="4"/>
        <v>589.3099999999996</v>
      </c>
      <c r="K107">
        <v>263.53999999999996</v>
      </c>
      <c r="L107">
        <v>86.01</v>
      </c>
      <c r="M107">
        <f t="shared" si="5"/>
        <v>177.52999999999997</v>
      </c>
    </row>
    <row r="108" spans="3:13" x14ac:dyDescent="0.25">
      <c r="C108">
        <v>320.30999999999995</v>
      </c>
      <c r="D108">
        <v>95.659999999999798</v>
      </c>
      <c r="E108">
        <f t="shared" si="3"/>
        <v>224.65000000000015</v>
      </c>
      <c r="G108">
        <v>1389.6899999999996</v>
      </c>
      <c r="H108">
        <v>205.17999999999995</v>
      </c>
      <c r="I108">
        <f t="shared" si="4"/>
        <v>1184.5099999999998</v>
      </c>
      <c r="K108">
        <v>280.63999999999987</v>
      </c>
      <c r="L108">
        <v>108.38039999999999</v>
      </c>
      <c r="M108">
        <f t="shared" si="5"/>
        <v>172.25959999999986</v>
      </c>
    </row>
    <row r="109" spans="3:13" x14ac:dyDescent="0.25">
      <c r="C109">
        <v>490.42999999999984</v>
      </c>
      <c r="D109">
        <v>0</v>
      </c>
      <c r="E109">
        <f t="shared" si="3"/>
        <v>490.42999999999984</v>
      </c>
      <c r="G109">
        <v>881.32999999999993</v>
      </c>
      <c r="H109">
        <v>153.28000000000009</v>
      </c>
      <c r="I109">
        <f t="shared" si="4"/>
        <v>728.04999999999984</v>
      </c>
      <c r="K109">
        <v>410.69999999999982</v>
      </c>
      <c r="L109">
        <v>201.566</v>
      </c>
      <c r="M109">
        <f t="shared" si="5"/>
        <v>209.13399999999982</v>
      </c>
    </row>
    <row r="110" spans="3:13" x14ac:dyDescent="0.25">
      <c r="C110">
        <v>682.32999999999993</v>
      </c>
      <c r="D110">
        <v>262.77</v>
      </c>
      <c r="E110">
        <f t="shared" si="3"/>
        <v>419.55999999999995</v>
      </c>
      <c r="G110">
        <v>794.4699999999998</v>
      </c>
      <c r="H110">
        <v>186.54000000000008</v>
      </c>
      <c r="I110">
        <f t="shared" si="4"/>
        <v>607.92999999999972</v>
      </c>
      <c r="K110">
        <v>769.15999999999985</v>
      </c>
      <c r="L110">
        <v>312.5806</v>
      </c>
      <c r="M110">
        <f t="shared" si="5"/>
        <v>456.57939999999985</v>
      </c>
    </row>
    <row r="111" spans="3:13" x14ac:dyDescent="0.25">
      <c r="C111">
        <v>537.49000000000024</v>
      </c>
      <c r="D111">
        <v>299.17000000000007</v>
      </c>
      <c r="E111">
        <f t="shared" si="3"/>
        <v>238.32000000000016</v>
      </c>
      <c r="G111">
        <v>494.78999999999996</v>
      </c>
      <c r="H111">
        <v>194.7600000000001</v>
      </c>
      <c r="I111">
        <f t="shared" si="4"/>
        <v>300.02999999999986</v>
      </c>
      <c r="K111">
        <v>185.84000000000015</v>
      </c>
      <c r="L111">
        <v>134.56182000000001</v>
      </c>
      <c r="M111">
        <f t="shared" si="5"/>
        <v>51.278180000000134</v>
      </c>
    </row>
    <row r="112" spans="3:13" x14ac:dyDescent="0.25">
      <c r="C112">
        <v>808.13000000000011</v>
      </c>
      <c r="D112">
        <v>194.08999999999992</v>
      </c>
      <c r="E112">
        <f t="shared" si="3"/>
        <v>614.04000000000019</v>
      </c>
      <c r="G112">
        <v>462.90999999999985</v>
      </c>
      <c r="H112">
        <v>69.280000000000086</v>
      </c>
      <c r="I112">
        <f t="shared" si="4"/>
        <v>393.62999999999977</v>
      </c>
      <c r="K112">
        <v>563.80000000000018</v>
      </c>
      <c r="L112">
        <v>135.84059999999999</v>
      </c>
      <c r="M112">
        <f t="shared" si="5"/>
        <v>427.95940000000019</v>
      </c>
    </row>
    <row r="113" spans="3:13" x14ac:dyDescent="0.25">
      <c r="C113">
        <v>742.01000000000022</v>
      </c>
      <c r="D113">
        <v>247.76999999999998</v>
      </c>
      <c r="E113">
        <f t="shared" si="3"/>
        <v>494.24000000000024</v>
      </c>
      <c r="G113">
        <v>318.84999999999991</v>
      </c>
      <c r="H113">
        <v>148.0200000000001</v>
      </c>
      <c r="I113">
        <f t="shared" si="4"/>
        <v>170.82999999999981</v>
      </c>
      <c r="K113">
        <v>824.63999999999987</v>
      </c>
      <c r="L113">
        <v>145.624</v>
      </c>
      <c r="M113">
        <f t="shared" si="5"/>
        <v>679.01599999999985</v>
      </c>
    </row>
    <row r="114" spans="3:13" x14ac:dyDescent="0.25">
      <c r="C114">
        <v>665.99000000000024</v>
      </c>
      <c r="D114">
        <v>58.910000000000082</v>
      </c>
      <c r="E114">
        <f t="shared" si="3"/>
        <v>607.08000000000015</v>
      </c>
      <c r="G114">
        <v>1228.27</v>
      </c>
      <c r="H114">
        <v>206.14</v>
      </c>
      <c r="I114">
        <f t="shared" si="4"/>
        <v>1022.13</v>
      </c>
      <c r="K114">
        <v>395</v>
      </c>
      <c r="L114">
        <v>49.902000000000001</v>
      </c>
      <c r="M114">
        <f t="shared" si="5"/>
        <v>345.09800000000001</v>
      </c>
    </row>
    <row r="115" spans="3:13" x14ac:dyDescent="0.25">
      <c r="C115">
        <v>454.71000000000004</v>
      </c>
      <c r="D115">
        <v>123.6099999999999</v>
      </c>
      <c r="E115">
        <f t="shared" si="3"/>
        <v>331.10000000000014</v>
      </c>
      <c r="G115">
        <v>1750.6499999999996</v>
      </c>
      <c r="H115">
        <v>131.48000000000013</v>
      </c>
      <c r="I115">
        <f t="shared" si="4"/>
        <v>1619.1699999999996</v>
      </c>
      <c r="K115">
        <v>323.2199999999998</v>
      </c>
      <c r="L115">
        <v>45.661999999999999</v>
      </c>
      <c r="M115">
        <f t="shared" si="5"/>
        <v>277.55799999999982</v>
      </c>
    </row>
    <row r="116" spans="3:13" x14ac:dyDescent="0.25">
      <c r="C116">
        <v>633.42999999999984</v>
      </c>
      <c r="D116">
        <v>136.75</v>
      </c>
      <c r="E116">
        <f t="shared" si="3"/>
        <v>496.67999999999984</v>
      </c>
      <c r="G116">
        <v>1504.85</v>
      </c>
      <c r="H116">
        <v>199.78000000000009</v>
      </c>
      <c r="I116">
        <f t="shared" si="4"/>
        <v>1305.0699999999997</v>
      </c>
      <c r="K116">
        <v>1271.7600000000002</v>
      </c>
      <c r="L116">
        <v>673.43000000000029</v>
      </c>
      <c r="M116">
        <f t="shared" si="5"/>
        <v>598.32999999999993</v>
      </c>
    </row>
    <row r="117" spans="3:13" x14ac:dyDescent="0.25">
      <c r="C117">
        <v>593.25</v>
      </c>
      <c r="D117">
        <v>208.06999999999994</v>
      </c>
      <c r="E117">
        <f t="shared" si="3"/>
        <v>385.18000000000006</v>
      </c>
      <c r="G117">
        <v>1510.6899999999996</v>
      </c>
      <c r="H117">
        <v>218.06000000000006</v>
      </c>
      <c r="I117">
        <f t="shared" si="4"/>
        <v>1292.6299999999997</v>
      </c>
      <c r="K117">
        <v>2057.7600000000002</v>
      </c>
      <c r="L117">
        <v>659.47</v>
      </c>
      <c r="M117">
        <f t="shared" si="5"/>
        <v>1398.2900000000002</v>
      </c>
    </row>
    <row r="118" spans="3:13" x14ac:dyDescent="0.25">
      <c r="C118">
        <v>493.0300000000002</v>
      </c>
      <c r="D118">
        <v>55.869999999999891</v>
      </c>
      <c r="E118">
        <f t="shared" si="3"/>
        <v>437.16000000000031</v>
      </c>
      <c r="G118">
        <v>1711.0500000000002</v>
      </c>
      <c r="H118">
        <v>154.41999999999996</v>
      </c>
      <c r="I118">
        <f t="shared" si="4"/>
        <v>1556.63</v>
      </c>
      <c r="K118">
        <v>675.82000000000016</v>
      </c>
      <c r="L118">
        <v>58.4024</v>
      </c>
      <c r="M118">
        <f t="shared" si="5"/>
        <v>617.41760000000022</v>
      </c>
    </row>
    <row r="119" spans="3:13" x14ac:dyDescent="0.25">
      <c r="C119">
        <v>1064.5700000000002</v>
      </c>
      <c r="D119">
        <v>99.950000000000045</v>
      </c>
      <c r="E119">
        <f t="shared" si="3"/>
        <v>964.62000000000012</v>
      </c>
      <c r="G119">
        <v>1723.0900000000001</v>
      </c>
      <c r="H119">
        <v>53.040000000000077</v>
      </c>
      <c r="I119">
        <f t="shared" si="4"/>
        <v>1670.0500000000002</v>
      </c>
      <c r="K119">
        <v>904.5</v>
      </c>
      <c r="L119">
        <v>115.77000000000021</v>
      </c>
      <c r="M119">
        <f t="shared" si="5"/>
        <v>788.72999999999979</v>
      </c>
    </row>
    <row r="120" spans="3:13" x14ac:dyDescent="0.25">
      <c r="C120">
        <v>553.73</v>
      </c>
      <c r="D120">
        <v>103.82999999999993</v>
      </c>
      <c r="E120">
        <f t="shared" si="3"/>
        <v>449.90000000000009</v>
      </c>
      <c r="G120">
        <v>1049.9299999999998</v>
      </c>
      <c r="H120">
        <v>231.34000000000003</v>
      </c>
      <c r="I120">
        <f t="shared" si="4"/>
        <v>818.5899999999998</v>
      </c>
      <c r="K120">
        <v>814.09999999999991</v>
      </c>
      <c r="L120">
        <v>122.59000000000015</v>
      </c>
      <c r="M120">
        <f t="shared" si="5"/>
        <v>691.50999999999976</v>
      </c>
    </row>
    <row r="121" spans="3:13" x14ac:dyDescent="0.25">
      <c r="C121">
        <v>1090.75</v>
      </c>
      <c r="D121">
        <v>185.01</v>
      </c>
      <c r="E121">
        <f t="shared" si="3"/>
        <v>905.74</v>
      </c>
      <c r="K121">
        <v>738.34999999999991</v>
      </c>
      <c r="L121">
        <v>20.130000000000109</v>
      </c>
      <c r="M121">
        <f t="shared" si="5"/>
        <v>718.2199999999998</v>
      </c>
    </row>
    <row r="122" spans="3:13" x14ac:dyDescent="0.25">
      <c r="C122">
        <v>460.82999999999993</v>
      </c>
      <c r="D122">
        <v>0</v>
      </c>
      <c r="E122">
        <f t="shared" si="3"/>
        <v>460.82999999999993</v>
      </c>
      <c r="K122">
        <v>918.11000000000013</v>
      </c>
      <c r="L122">
        <v>217.19000000000028</v>
      </c>
      <c r="M122">
        <f t="shared" si="5"/>
        <v>700.91999999999985</v>
      </c>
    </row>
    <row r="123" spans="3:13" x14ac:dyDescent="0.25">
      <c r="C123">
        <v>1354.85</v>
      </c>
      <c r="D123">
        <v>85.289999999999964</v>
      </c>
      <c r="E123">
        <f t="shared" si="3"/>
        <v>1269.56</v>
      </c>
      <c r="K123">
        <v>570.67000000000007</v>
      </c>
      <c r="L123">
        <v>216.93000000000029</v>
      </c>
      <c r="M123">
        <f t="shared" si="5"/>
        <v>353.73999999999978</v>
      </c>
    </row>
    <row r="124" spans="3:13" x14ac:dyDescent="0.25">
      <c r="C124">
        <v>394.55000000000018</v>
      </c>
      <c r="D124">
        <v>14.430000000000064</v>
      </c>
      <c r="E124">
        <f t="shared" si="3"/>
        <v>380.12000000000012</v>
      </c>
      <c r="K124">
        <v>503.84999999999991</v>
      </c>
      <c r="L124">
        <v>175.31000000000017</v>
      </c>
      <c r="M124">
        <f t="shared" si="5"/>
        <v>328.53999999999974</v>
      </c>
    </row>
    <row r="125" spans="3:13" x14ac:dyDescent="0.25">
      <c r="C125">
        <v>589.51000000000022</v>
      </c>
      <c r="D125">
        <v>206.91000000000008</v>
      </c>
      <c r="E125">
        <f t="shared" si="3"/>
        <v>382.60000000000014</v>
      </c>
      <c r="K125">
        <v>367.5300000000002</v>
      </c>
      <c r="L125">
        <v>296.17000000000007</v>
      </c>
      <c r="M125">
        <f t="shared" si="5"/>
        <v>71.360000000000127</v>
      </c>
    </row>
    <row r="126" spans="3:13" x14ac:dyDescent="0.25">
      <c r="C126">
        <v>329.5300000000002</v>
      </c>
      <c r="D126">
        <v>81.75</v>
      </c>
      <c r="E126">
        <f t="shared" si="3"/>
        <v>247.7800000000002</v>
      </c>
      <c r="K126">
        <v>366.09000000000015</v>
      </c>
      <c r="L126">
        <v>252.61000000000013</v>
      </c>
      <c r="M126">
        <f t="shared" si="5"/>
        <v>113.48000000000002</v>
      </c>
    </row>
    <row r="127" spans="3:13" x14ac:dyDescent="0.25">
      <c r="C127">
        <v>605.21</v>
      </c>
      <c r="D127">
        <v>3.3699999999998909</v>
      </c>
      <c r="E127">
        <f t="shared" si="3"/>
        <v>601.84000000000015</v>
      </c>
      <c r="K127">
        <v>432.11000000000013</v>
      </c>
      <c r="L127">
        <v>250.37000000000012</v>
      </c>
      <c r="M127">
        <f t="shared" si="5"/>
        <v>181.74</v>
      </c>
    </row>
    <row r="128" spans="3:13" x14ac:dyDescent="0.25">
      <c r="C128">
        <v>270.11000000000013</v>
      </c>
      <c r="D128">
        <v>15.569999999999936</v>
      </c>
      <c r="E128">
        <f t="shared" si="3"/>
        <v>254.54000000000019</v>
      </c>
      <c r="K128">
        <v>979.0300000000002</v>
      </c>
      <c r="L128">
        <v>289.35000000000014</v>
      </c>
      <c r="M128">
        <f t="shared" si="5"/>
        <v>689.68000000000006</v>
      </c>
    </row>
    <row r="129" spans="3:13" x14ac:dyDescent="0.25">
      <c r="C129">
        <v>239.76999999999998</v>
      </c>
      <c r="D129">
        <v>41.450000000000045</v>
      </c>
      <c r="E129">
        <f t="shared" si="3"/>
        <v>198.31999999999994</v>
      </c>
      <c r="K129">
        <v>-46.489999999999782</v>
      </c>
      <c r="L129">
        <v>0</v>
      </c>
      <c r="M129">
        <f t="shared" si="5"/>
        <v>-46.489999999999782</v>
      </c>
    </row>
    <row r="130" spans="3:13" x14ac:dyDescent="0.25">
      <c r="C130">
        <v>780.23</v>
      </c>
      <c r="D130">
        <v>193.30999999999995</v>
      </c>
      <c r="E130">
        <f t="shared" si="3"/>
        <v>586.92000000000007</v>
      </c>
      <c r="K130">
        <v>1380.9300000000003</v>
      </c>
      <c r="L130">
        <v>233.83000000000015</v>
      </c>
      <c r="M130">
        <f t="shared" si="5"/>
        <v>1147.1000000000001</v>
      </c>
    </row>
    <row r="131" spans="3:13" x14ac:dyDescent="0.25">
      <c r="C131">
        <v>984.5300000000002</v>
      </c>
      <c r="D131">
        <v>241.1446</v>
      </c>
      <c r="E131">
        <f t="shared" si="3"/>
        <v>743.38540000000023</v>
      </c>
      <c r="K131">
        <v>415.90999999999985</v>
      </c>
      <c r="L131">
        <v>149.67000000000007</v>
      </c>
      <c r="M131">
        <f t="shared" si="5"/>
        <v>266.23999999999978</v>
      </c>
    </row>
    <row r="132" spans="3:13" x14ac:dyDescent="0.25">
      <c r="C132">
        <v>823.59000000000015</v>
      </c>
      <c r="D132">
        <v>402.58199999999999</v>
      </c>
      <c r="E132">
        <f t="shared" si="3"/>
        <v>421.00800000000015</v>
      </c>
      <c r="K132">
        <v>20.0300000000002</v>
      </c>
      <c r="L132">
        <v>97.850000000000136</v>
      </c>
      <c r="M132">
        <f t="shared" si="5"/>
        <v>-77.819999999999936</v>
      </c>
    </row>
    <row r="133" spans="3:13" x14ac:dyDescent="0.25">
      <c r="C133">
        <v>881.01000000000022</v>
      </c>
      <c r="D133">
        <v>196.20060000000001</v>
      </c>
      <c r="E133">
        <f t="shared" si="3"/>
        <v>684.80940000000021</v>
      </c>
      <c r="K133">
        <v>91.75</v>
      </c>
      <c r="L133">
        <v>27.49</v>
      </c>
      <c r="M133">
        <f t="shared" si="5"/>
        <v>64.260000000000005</v>
      </c>
    </row>
    <row r="134" spans="3:13" x14ac:dyDescent="0.25">
      <c r="C134">
        <v>1755.9699999999998</v>
      </c>
      <c r="D134">
        <v>564.24</v>
      </c>
      <c r="E134">
        <f t="shared" si="3"/>
        <v>1191.7299999999998</v>
      </c>
      <c r="K134">
        <v>13.470000000000255</v>
      </c>
      <c r="L134">
        <v>267.43000000000029</v>
      </c>
      <c r="M134">
        <f t="shared" si="5"/>
        <v>-253.96000000000004</v>
      </c>
    </row>
    <row r="135" spans="3:13" x14ac:dyDescent="0.25">
      <c r="K135">
        <v>-82.210000000000036</v>
      </c>
      <c r="L135">
        <v>0</v>
      </c>
      <c r="M135">
        <f t="shared" ref="M135:M156" si="6">K135-L135</f>
        <v>-82.210000000000036</v>
      </c>
    </row>
    <row r="136" spans="3:13" x14ac:dyDescent="0.25">
      <c r="K136">
        <v>438.13000000000011</v>
      </c>
      <c r="L136">
        <v>132.21000000000026</v>
      </c>
      <c r="M136">
        <f t="shared" si="6"/>
        <v>305.91999999999985</v>
      </c>
    </row>
    <row r="137" spans="3:13" x14ac:dyDescent="0.25">
      <c r="K137">
        <v>224.88999999999987</v>
      </c>
      <c r="L137">
        <v>29.63</v>
      </c>
      <c r="M137">
        <f t="shared" si="6"/>
        <v>195.25999999999988</v>
      </c>
    </row>
    <row r="138" spans="3:13" x14ac:dyDescent="0.25">
      <c r="K138">
        <v>122.13000000000011</v>
      </c>
      <c r="L138">
        <v>42.99</v>
      </c>
      <c r="M138">
        <f t="shared" si="6"/>
        <v>79.1400000000001</v>
      </c>
    </row>
    <row r="139" spans="3:13" x14ac:dyDescent="0.25">
      <c r="K139">
        <v>178.75</v>
      </c>
      <c r="L139">
        <v>25.980599999999999</v>
      </c>
      <c r="M139">
        <f t="shared" si="6"/>
        <v>152.76939999999999</v>
      </c>
    </row>
    <row r="140" spans="3:13" x14ac:dyDescent="0.25">
      <c r="K140">
        <v>449.65000000000009</v>
      </c>
      <c r="L140">
        <v>43.4</v>
      </c>
      <c r="M140">
        <f t="shared" si="6"/>
        <v>406.25000000000011</v>
      </c>
    </row>
    <row r="141" spans="3:13" x14ac:dyDescent="0.25">
      <c r="K141">
        <v>705.75</v>
      </c>
      <c r="L141">
        <v>186.89444</v>
      </c>
      <c r="M141">
        <f t="shared" si="6"/>
        <v>518.85555999999997</v>
      </c>
    </row>
    <row r="142" spans="3:13" x14ac:dyDescent="0.25">
      <c r="K142">
        <v>176.65000000000009</v>
      </c>
      <c r="L142">
        <v>10.5624</v>
      </c>
      <c r="M142">
        <f t="shared" si="6"/>
        <v>166.08760000000009</v>
      </c>
    </row>
    <row r="143" spans="3:13" x14ac:dyDescent="0.25">
      <c r="K143">
        <v>176.23000000000002</v>
      </c>
      <c r="L143">
        <v>8.5825999999999993</v>
      </c>
      <c r="M143">
        <f t="shared" si="6"/>
        <v>167.6474</v>
      </c>
    </row>
    <row r="144" spans="3:13" x14ac:dyDescent="0.25">
      <c r="K144">
        <v>1011.4700000000003</v>
      </c>
      <c r="L144">
        <v>56.258339999999997</v>
      </c>
      <c r="M144">
        <f t="shared" si="6"/>
        <v>955.21166000000028</v>
      </c>
    </row>
    <row r="145" spans="1:14" x14ac:dyDescent="0.25">
      <c r="K145">
        <v>270.36999999999989</v>
      </c>
      <c r="L145">
        <v>58.480559999999997</v>
      </c>
      <c r="M145">
        <f t="shared" si="6"/>
        <v>211.88943999999989</v>
      </c>
    </row>
    <row r="146" spans="1:14" x14ac:dyDescent="0.25">
      <c r="K146">
        <v>499.28999999999996</v>
      </c>
      <c r="L146">
        <v>78.036119999999997</v>
      </c>
      <c r="M146">
        <f t="shared" si="6"/>
        <v>421.25387999999998</v>
      </c>
    </row>
    <row r="147" spans="1:14" x14ac:dyDescent="0.25">
      <c r="K147">
        <v>1018.5700000000002</v>
      </c>
      <c r="L147">
        <v>214.18</v>
      </c>
      <c r="M147">
        <f t="shared" si="6"/>
        <v>804.3900000000001</v>
      </c>
    </row>
    <row r="148" spans="1:14" x14ac:dyDescent="0.25">
      <c r="K148">
        <v>2277.5699999999997</v>
      </c>
      <c r="L148">
        <v>241.7</v>
      </c>
      <c r="M148">
        <f t="shared" si="6"/>
        <v>2035.8699999999997</v>
      </c>
    </row>
    <row r="149" spans="1:14" x14ac:dyDescent="0.25">
      <c r="K149">
        <v>277.88999999999987</v>
      </c>
      <c r="L149">
        <v>227.94</v>
      </c>
      <c r="M149">
        <f t="shared" si="6"/>
        <v>49.949999999999875</v>
      </c>
    </row>
    <row r="150" spans="1:14" x14ac:dyDescent="0.25">
      <c r="K150">
        <v>1342.9099999999999</v>
      </c>
      <c r="L150">
        <v>138.38</v>
      </c>
      <c r="M150">
        <f t="shared" si="6"/>
        <v>1204.5299999999997</v>
      </c>
    </row>
    <row r="151" spans="1:14" x14ac:dyDescent="0.25">
      <c r="K151">
        <v>500.77</v>
      </c>
      <c r="L151">
        <v>179.16666666666663</v>
      </c>
      <c r="M151">
        <f t="shared" si="6"/>
        <v>321.60333333333335</v>
      </c>
    </row>
    <row r="152" spans="1:14" x14ac:dyDescent="0.25">
      <c r="K152">
        <v>1051.8899999999999</v>
      </c>
      <c r="L152">
        <v>124.83700000000024</v>
      </c>
      <c r="M152">
        <f t="shared" si="6"/>
        <v>927.05299999999966</v>
      </c>
    </row>
    <row r="153" spans="1:14" x14ac:dyDescent="0.25">
      <c r="K153">
        <v>341.43000000000029</v>
      </c>
      <c r="L153">
        <v>115.76160000000016</v>
      </c>
      <c r="M153">
        <f t="shared" si="6"/>
        <v>225.66840000000013</v>
      </c>
    </row>
    <row r="154" spans="1:14" x14ac:dyDescent="0.25">
      <c r="K154">
        <v>633.88999999999987</v>
      </c>
      <c r="L154">
        <v>151.09642857142839</v>
      </c>
      <c r="M154">
        <f t="shared" si="6"/>
        <v>482.79357142857145</v>
      </c>
    </row>
    <row r="155" spans="1:14" x14ac:dyDescent="0.25">
      <c r="K155">
        <v>604.80999999999995</v>
      </c>
      <c r="L155">
        <v>339.54</v>
      </c>
      <c r="M155">
        <f t="shared" si="6"/>
        <v>265.26999999999992</v>
      </c>
    </row>
    <row r="156" spans="1:14" x14ac:dyDescent="0.25">
      <c r="K156">
        <v>981.51000000000022</v>
      </c>
      <c r="L156">
        <v>238.96</v>
      </c>
      <c r="M156">
        <f t="shared" si="6"/>
        <v>742.55000000000018</v>
      </c>
    </row>
    <row r="158" spans="1:14" x14ac:dyDescent="0.25">
      <c r="A158" s="9"/>
      <c r="B158" s="9"/>
      <c r="C158" s="9"/>
      <c r="D158" s="8" t="s">
        <v>28</v>
      </c>
      <c r="E158" s="8">
        <f>AVERAGE(E6:E156)</f>
        <v>453.59176155986961</v>
      </c>
      <c r="F158" s="9"/>
      <c r="G158" s="9"/>
      <c r="H158" s="9"/>
      <c r="I158" s="8">
        <f>AVERAGE(I6:I156)</f>
        <v>805.40440679813025</v>
      </c>
      <c r="J158" s="9"/>
      <c r="K158" s="9"/>
      <c r="L158" s="9"/>
      <c r="M158" s="8">
        <f>AVERAGE(M6:M156)</f>
        <v>423.66405213580697</v>
      </c>
      <c r="N158" s="8"/>
    </row>
    <row r="159" spans="1:14" x14ac:dyDescent="0.25">
      <c r="A159" s="9"/>
      <c r="B159" s="9"/>
      <c r="C159" s="9"/>
      <c r="D159" s="8" t="s">
        <v>18</v>
      </c>
      <c r="E159" s="8">
        <f>STDEV(E6:E156)/SQRT(COUNT(E6:E156))</f>
        <v>32.875220175417269</v>
      </c>
      <c r="F159" s="9"/>
      <c r="G159" s="9"/>
      <c r="H159" s="9"/>
      <c r="I159" s="8">
        <f>STDEV(I6:I156)/SQRT(COUNT(I6:I156))</f>
        <v>50.796470182693227</v>
      </c>
      <c r="J159" s="9"/>
      <c r="K159" s="9"/>
      <c r="L159" s="9"/>
      <c r="M159" s="8">
        <f>STDEV(M6:M156)/SQRT(COUNT(M6:M156))</f>
        <v>35.783417975658239</v>
      </c>
      <c r="N159" s="8"/>
    </row>
    <row r="160" spans="1:14" x14ac:dyDescent="0.25">
      <c r="A160" s="9"/>
      <c r="B160" s="9"/>
      <c r="C160" s="9"/>
      <c r="D160" s="8" t="s">
        <v>175</v>
      </c>
      <c r="E160" s="8">
        <f>COUNT(E6:E156)</f>
        <v>129</v>
      </c>
      <c r="F160" s="9"/>
      <c r="G160" s="9"/>
      <c r="H160" s="9"/>
      <c r="I160" s="8">
        <f>COUNT(I6:I156)</f>
        <v>115</v>
      </c>
      <c r="J160" s="9"/>
      <c r="K160" s="9"/>
      <c r="L160" s="9"/>
      <c r="M160" s="8">
        <f>COUNT(M6:M156)</f>
        <v>151</v>
      </c>
      <c r="N160" s="8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5"/>
  <sheetViews>
    <sheetView workbookViewId="0">
      <selection activeCell="D42" sqref="D42"/>
    </sheetView>
  </sheetViews>
  <sheetFormatPr defaultRowHeight="15" x14ac:dyDescent="0.25"/>
  <cols>
    <col min="4" max="4" width="11.140625" bestFit="1" customWidth="1"/>
    <col min="5" max="5" width="9" bestFit="1" customWidth="1"/>
    <col min="6" max="6" width="15.140625" customWidth="1"/>
  </cols>
  <sheetData>
    <row r="2" spans="4:9" x14ac:dyDescent="0.25">
      <c r="F2" s="13" t="s">
        <v>80</v>
      </c>
    </row>
    <row r="3" spans="4:9" x14ac:dyDescent="0.25">
      <c r="E3" t="s">
        <v>51</v>
      </c>
      <c r="H3" t="s">
        <v>52</v>
      </c>
    </row>
    <row r="4" spans="4:9" x14ac:dyDescent="0.25">
      <c r="E4" s="7" t="s">
        <v>26</v>
      </c>
      <c r="F4" s="7" t="s">
        <v>46</v>
      </c>
      <c r="H4" s="7" t="s">
        <v>26</v>
      </c>
      <c r="I4" s="7" t="s">
        <v>46</v>
      </c>
    </row>
    <row r="5" spans="4:9" x14ac:dyDescent="0.25">
      <c r="E5" s="1">
        <v>11.76451</v>
      </c>
      <c r="F5" s="1">
        <v>-6.5294400000000001</v>
      </c>
      <c r="H5" s="1">
        <v>5.8218050000000003</v>
      </c>
      <c r="I5" s="1">
        <v>-17.076699999999999</v>
      </c>
    </row>
    <row r="6" spans="4:9" x14ac:dyDescent="0.25">
      <c r="E6" s="1">
        <v>-10.2393</v>
      </c>
      <c r="F6" s="1">
        <v>-41.942</v>
      </c>
      <c r="H6" s="1">
        <v>-22.879000000000001</v>
      </c>
      <c r="I6" s="1">
        <v>-23.898299999999999</v>
      </c>
    </row>
    <row r="7" spans="4:9" x14ac:dyDescent="0.25">
      <c r="E7" s="1">
        <v>7.8041</v>
      </c>
      <c r="F7" s="1">
        <v>-52.449599999999997</v>
      </c>
      <c r="H7" s="1">
        <v>-12.574299999999999</v>
      </c>
      <c r="I7" s="1">
        <v>-37.816099999999999</v>
      </c>
    </row>
    <row r="8" spans="4:9" x14ac:dyDescent="0.25">
      <c r="E8" s="1">
        <v>56.010899999999999</v>
      </c>
      <c r="F8" s="1">
        <v>9.8307889999999993</v>
      </c>
      <c r="H8" s="1">
        <v>19.077400000000001</v>
      </c>
      <c r="I8" s="1">
        <v>1.661627</v>
      </c>
    </row>
    <row r="9" spans="4:9" x14ac:dyDescent="0.25">
      <c r="E9" s="1">
        <v>22.463730000000002</v>
      </c>
      <c r="F9" s="1">
        <v>4.164256</v>
      </c>
      <c r="H9" s="1">
        <v>-17.979199999999999</v>
      </c>
      <c r="I9" s="1">
        <v>-10.6082</v>
      </c>
    </row>
    <row r="10" spans="4:9" x14ac:dyDescent="0.25">
      <c r="E10" s="1">
        <v>34.990600000000001</v>
      </c>
      <c r="F10" s="1"/>
      <c r="H10" s="1">
        <v>25.934560000000001</v>
      </c>
      <c r="I10" s="1"/>
    </row>
    <row r="11" spans="4:9" x14ac:dyDescent="0.25">
      <c r="E11" s="1">
        <v>54.976790000000001</v>
      </c>
      <c r="F11" s="1"/>
      <c r="H11" s="1">
        <v>21.55301</v>
      </c>
      <c r="I11" s="1"/>
    </row>
    <row r="12" spans="4:9" x14ac:dyDescent="0.25">
      <c r="E12" s="1"/>
      <c r="F12" s="1"/>
      <c r="G12" s="1"/>
      <c r="H12" s="1"/>
    </row>
    <row r="13" spans="4:9" x14ac:dyDescent="0.25">
      <c r="D13" s="8" t="s">
        <v>28</v>
      </c>
      <c r="E13" s="8">
        <f>AVERAGE(E4:E11)</f>
        <v>25.395904285714288</v>
      </c>
      <c r="F13" s="8">
        <f>AVERAGE(F4:F11)</f>
        <v>-17.385199000000004</v>
      </c>
      <c r="H13" s="8">
        <f>AVERAGE(H4:H11)</f>
        <v>2.7077535714285719</v>
      </c>
      <c r="I13" s="8">
        <f>AVERAGE(I4:I11)</f>
        <v>-17.547534599999999</v>
      </c>
    </row>
    <row r="14" spans="4:9" x14ac:dyDescent="0.25">
      <c r="D14" s="8" t="s">
        <v>18</v>
      </c>
      <c r="E14" s="8">
        <f>STDEV(E4:E11)/SQRT(COUNT(E4:E11))</f>
        <v>9.3581093771314965</v>
      </c>
      <c r="F14" s="8">
        <f>STDEV(F4:F11)/SQRT(COUNT(F4:F11))</f>
        <v>12.560822445050423</v>
      </c>
      <c r="H14" s="8">
        <f>STDEV(H4:H11)/SQRT(COUNT(H4:H11))</f>
        <v>7.6973465356523922</v>
      </c>
      <c r="I14" s="8">
        <f>STDEV(I4:I11)/SQRT(COUNT(I4:I11))</f>
        <v>6.5898213322750356</v>
      </c>
    </row>
    <row r="15" spans="4:9" x14ac:dyDescent="0.25">
      <c r="D15" s="8" t="s">
        <v>175</v>
      </c>
      <c r="E15" s="8">
        <f>COUNT(E4:E11)</f>
        <v>7</v>
      </c>
      <c r="F15" s="8">
        <f>COUNT(F4:F11)</f>
        <v>5</v>
      </c>
      <c r="H15" s="8">
        <f>COUNT(H4:H11)</f>
        <v>7</v>
      </c>
      <c r="I15" s="8">
        <f>COUNT(I4:I11)</f>
        <v>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7"/>
  <sheetViews>
    <sheetView workbookViewId="0">
      <selection activeCell="I32" sqref="I32"/>
    </sheetView>
  </sheetViews>
  <sheetFormatPr defaultRowHeight="15" x14ac:dyDescent="0.25"/>
  <cols>
    <col min="4" max="4" width="11.140625" bestFit="1" customWidth="1"/>
    <col min="5" max="5" width="10" bestFit="1" customWidth="1"/>
    <col min="6" max="6" width="14.7109375" bestFit="1" customWidth="1"/>
  </cols>
  <sheetData>
    <row r="3" spans="4:6" x14ac:dyDescent="0.25">
      <c r="E3" s="13" t="s">
        <v>62</v>
      </c>
    </row>
    <row r="5" spans="4:6" x14ac:dyDescent="0.25">
      <c r="E5" s="7" t="s">
        <v>42</v>
      </c>
      <c r="F5" s="7" t="s">
        <v>73</v>
      </c>
    </row>
    <row r="6" spans="4:6" x14ac:dyDescent="0.25">
      <c r="E6" s="1">
        <v>92.634770000000003</v>
      </c>
      <c r="F6" s="1">
        <v>-11.0937</v>
      </c>
    </row>
    <row r="7" spans="4:6" x14ac:dyDescent="0.25">
      <c r="E7" s="1">
        <v>127.44289999999999</v>
      </c>
      <c r="F7" s="1">
        <v>-12.700200000000001</v>
      </c>
    </row>
    <row r="8" spans="4:6" x14ac:dyDescent="0.25">
      <c r="E8" s="1">
        <v>116.3416</v>
      </c>
      <c r="F8" s="1">
        <v>-16.4405</v>
      </c>
    </row>
    <row r="9" spans="4:6" x14ac:dyDescent="0.25">
      <c r="E9" s="1">
        <v>85.145160000000004</v>
      </c>
      <c r="F9" s="1">
        <v>-17.2712</v>
      </c>
    </row>
    <row r="10" spans="4:6" x14ac:dyDescent="0.25">
      <c r="E10" s="1"/>
      <c r="F10" s="1">
        <v>-23.055900000000001</v>
      </c>
    </row>
    <row r="11" spans="4:6" x14ac:dyDescent="0.25">
      <c r="E11" s="1"/>
      <c r="F11" s="1">
        <v>-2.67903</v>
      </c>
    </row>
    <row r="12" spans="4:6" x14ac:dyDescent="0.25">
      <c r="E12" s="1"/>
      <c r="F12" s="1">
        <v>-7.8590999999999998</v>
      </c>
    </row>
    <row r="13" spans="4:6" x14ac:dyDescent="0.25">
      <c r="E13" s="1"/>
      <c r="F13" s="1">
        <v>-11.4514</v>
      </c>
    </row>
    <row r="15" spans="4:6" x14ac:dyDescent="0.25">
      <c r="D15" s="8" t="s">
        <v>28</v>
      </c>
      <c r="E15" s="8">
        <f>AVERAGE(E5:E12)</f>
        <v>105.3911075</v>
      </c>
      <c r="F15" s="8">
        <f>AVERAGE(F5:F13)</f>
        <v>-12.81887875</v>
      </c>
    </row>
    <row r="16" spans="4:6" x14ac:dyDescent="0.25">
      <c r="D16" s="8" t="s">
        <v>18</v>
      </c>
      <c r="E16" s="8">
        <f>STDEV(E5:E12)/SQRT(COUNT(E5:E12))</f>
        <v>9.9113460868603855</v>
      </c>
      <c r="F16" s="8">
        <f>STDEV(F5:F13)/SQRT(COUNT(F5:F13))</f>
        <v>2.1958246558740568</v>
      </c>
    </row>
    <row r="17" spans="4:6" x14ac:dyDescent="0.25">
      <c r="D17" s="8" t="s">
        <v>77</v>
      </c>
      <c r="E17" s="8">
        <f>COUNT(E5:E12)</f>
        <v>4</v>
      </c>
      <c r="F17" s="8">
        <f>COUNT(F5:F13)</f>
        <v>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B6" sqref="B6:C10"/>
    </sheetView>
  </sheetViews>
  <sheetFormatPr defaultRowHeight="15" x14ac:dyDescent="0.25"/>
  <cols>
    <col min="3" max="3" width="15.7109375" bestFit="1" customWidth="1"/>
    <col min="6" max="6" width="11.140625" bestFit="1" customWidth="1"/>
    <col min="8" max="8" width="15.7109375" bestFit="1" customWidth="1"/>
    <col min="11" max="11" width="15.7109375" bestFit="1" customWidth="1"/>
  </cols>
  <sheetData>
    <row r="3" spans="1:11" x14ac:dyDescent="0.25">
      <c r="B3" s="13" t="s">
        <v>177</v>
      </c>
      <c r="G3" s="13" t="s">
        <v>176</v>
      </c>
    </row>
    <row r="4" spans="1:11" x14ac:dyDescent="0.25">
      <c r="B4" t="s">
        <v>40</v>
      </c>
      <c r="G4" t="s">
        <v>40</v>
      </c>
      <c r="J4" t="s">
        <v>41</v>
      </c>
    </row>
    <row r="5" spans="1:11" x14ac:dyDescent="0.25">
      <c r="B5" s="80" t="s">
        <v>0</v>
      </c>
      <c r="C5" s="80" t="s">
        <v>1</v>
      </c>
      <c r="G5" s="7" t="s">
        <v>0</v>
      </c>
      <c r="H5" s="7" t="s">
        <v>1</v>
      </c>
      <c r="I5" s="7"/>
      <c r="J5" s="7" t="s">
        <v>0</v>
      </c>
      <c r="K5" s="7" t="s">
        <v>1</v>
      </c>
    </row>
    <row r="6" spans="1:11" x14ac:dyDescent="0.25">
      <c r="B6" s="1">
        <v>1.011803</v>
      </c>
      <c r="C6" s="1">
        <v>0.91828900000000002</v>
      </c>
      <c r="G6" s="1">
        <v>0.89</v>
      </c>
      <c r="H6" s="1">
        <v>0.78</v>
      </c>
      <c r="I6" s="1"/>
      <c r="J6" s="1">
        <v>0.23</v>
      </c>
      <c r="K6" s="1">
        <v>1.25</v>
      </c>
    </row>
    <row r="7" spans="1:11" x14ac:dyDescent="0.25">
      <c r="B7" s="1">
        <v>1.0609820000000001</v>
      </c>
      <c r="C7" s="1">
        <v>0.41475499999999998</v>
      </c>
      <c r="G7" s="1">
        <v>0.81</v>
      </c>
      <c r="H7" s="1">
        <v>0.52</v>
      </c>
      <c r="I7" s="1"/>
      <c r="J7" s="1">
        <v>1.1100000000000001</v>
      </c>
      <c r="K7" s="1">
        <v>1.33</v>
      </c>
    </row>
    <row r="8" spans="1:11" x14ac:dyDescent="0.25">
      <c r="B8" s="1">
        <v>1.044511</v>
      </c>
      <c r="C8" s="1">
        <v>0.66911699999999996</v>
      </c>
      <c r="G8" s="1">
        <v>1.17</v>
      </c>
      <c r="H8" s="1">
        <v>0.51</v>
      </c>
      <c r="I8" s="1"/>
      <c r="J8" s="1">
        <v>0.94</v>
      </c>
      <c r="K8" s="1">
        <v>1.04</v>
      </c>
    </row>
    <row r="9" spans="1:11" x14ac:dyDescent="0.25">
      <c r="B9" s="1">
        <v>0.90368099999999996</v>
      </c>
      <c r="C9" s="1">
        <v>0.75648400000000005</v>
      </c>
      <c r="G9" s="1">
        <v>0.99</v>
      </c>
      <c r="H9" s="1">
        <v>0.6</v>
      </c>
      <c r="I9" s="1"/>
      <c r="J9" s="1">
        <v>1.1299999999999999</v>
      </c>
      <c r="K9" s="1">
        <v>1.38</v>
      </c>
    </row>
    <row r="10" spans="1:11" x14ac:dyDescent="0.25">
      <c r="B10" s="1">
        <v>1.016319</v>
      </c>
      <c r="C10" s="1">
        <v>0.72669099999999998</v>
      </c>
      <c r="G10" s="1">
        <v>1.02</v>
      </c>
      <c r="H10" s="1">
        <v>0.7</v>
      </c>
      <c r="I10" s="1"/>
      <c r="J10" s="1">
        <v>1.31</v>
      </c>
      <c r="K10" s="1">
        <v>1.06</v>
      </c>
    </row>
    <row r="11" spans="1:11" x14ac:dyDescent="0.25">
      <c r="G11" s="1">
        <v>1.1200000000000001</v>
      </c>
      <c r="H11" s="1">
        <v>0.76</v>
      </c>
      <c r="I11" s="1"/>
      <c r="J11" s="1">
        <v>1.27</v>
      </c>
      <c r="K11" s="1">
        <v>1.1599999999999999</v>
      </c>
    </row>
    <row r="12" spans="1:11" x14ac:dyDescent="0.25">
      <c r="G12" s="1"/>
      <c r="H12" s="1"/>
      <c r="J12" s="1"/>
      <c r="K12" s="1"/>
    </row>
    <row r="13" spans="1:11" x14ac:dyDescent="0.25">
      <c r="G13" s="1"/>
      <c r="H13" s="1"/>
      <c r="J13" s="1"/>
      <c r="K13" s="1"/>
    </row>
    <row r="15" spans="1:11" x14ac:dyDescent="0.25">
      <c r="A15" s="8" t="s">
        <v>28</v>
      </c>
      <c r="B15" s="8">
        <f>AVERAGE(B6:B13)</f>
        <v>1.0074592</v>
      </c>
      <c r="C15" s="8">
        <f>AVERAGE(C6:C13)</f>
        <v>0.6970672</v>
      </c>
      <c r="F15" s="8" t="s">
        <v>28</v>
      </c>
      <c r="G15" s="8">
        <f>AVERAGE(G6:G13)</f>
        <v>1.0000000000000002</v>
      </c>
      <c r="H15" s="8">
        <f>AVERAGE(H6:H13)</f>
        <v>0.64500000000000002</v>
      </c>
      <c r="I15" s="4"/>
      <c r="J15" s="8">
        <f>AVERAGE(J6:J13)</f>
        <v>0.99833333333333341</v>
      </c>
      <c r="K15" s="8">
        <f>AVERAGE(K6:K13)</f>
        <v>1.2033333333333334</v>
      </c>
    </row>
    <row r="16" spans="1:11" x14ac:dyDescent="0.25">
      <c r="A16" s="8" t="s">
        <v>18</v>
      </c>
      <c r="B16" s="8">
        <f>STDEV(B6:B13)/SQRT(COUNT(B6:B13))</f>
        <v>2.7481635188612793E-2</v>
      </c>
      <c r="C16" s="8">
        <f>STDEV(C6:C13)/SQRT(COUNT(C6:C13))</f>
        <v>8.1801100968385568E-2</v>
      </c>
      <c r="F16" s="8" t="s">
        <v>18</v>
      </c>
      <c r="G16" s="8">
        <f>STDEV(G6:G13)/SQRT(COUNT(G6:G13))</f>
        <v>5.5377492419453195E-2</v>
      </c>
      <c r="H16" s="8">
        <f>STDEV(H6:H13)/SQRT(COUNT(H6:H13))</f>
        <v>4.842520005121298E-2</v>
      </c>
      <c r="I16" s="4"/>
      <c r="J16" s="8">
        <f>STDEV(J6:J13)/SQRT(COUNT(J6:J13))</f>
        <v>0.16273529972866285</v>
      </c>
      <c r="K16" s="8">
        <f>STDEV(K6:K13)/SQRT(COUNT(K6:K13))</f>
        <v>5.7310072800899566E-2</v>
      </c>
    </row>
    <row r="17" spans="1:11" x14ac:dyDescent="0.25">
      <c r="A17" s="8" t="s">
        <v>175</v>
      </c>
      <c r="B17" s="8">
        <f>COUNT(B6:B13)</f>
        <v>5</v>
      </c>
      <c r="C17" s="8">
        <f>COUNT(C6:C13)</f>
        <v>5</v>
      </c>
      <c r="F17" s="8" t="s">
        <v>175</v>
      </c>
      <c r="G17" s="8">
        <f>COUNT(G6:G13)</f>
        <v>6</v>
      </c>
      <c r="H17" s="8">
        <f>COUNT(H6:H13)</f>
        <v>6</v>
      </c>
      <c r="I17" s="4"/>
      <c r="J17" s="8">
        <f>COUNT(J6:J13)</f>
        <v>6</v>
      </c>
      <c r="K17" s="8">
        <f>COUNT(K6:K13)</f>
        <v>6</v>
      </c>
    </row>
    <row r="18" spans="1:11" x14ac:dyDescent="0.25">
      <c r="F18" s="1"/>
      <c r="G18" s="1"/>
      <c r="H18" s="1"/>
      <c r="I18" s="1"/>
      <c r="J18" s="1"/>
    </row>
    <row r="19" spans="1:11" x14ac:dyDescent="0.25">
      <c r="F19" s="1"/>
      <c r="G19" s="1"/>
      <c r="H19" s="1"/>
      <c r="I19" s="1"/>
      <c r="J19" s="1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60"/>
  <sheetViews>
    <sheetView topLeftCell="A19" workbookViewId="0">
      <selection activeCell="O5" sqref="O5"/>
    </sheetView>
  </sheetViews>
  <sheetFormatPr defaultRowHeight="15" x14ac:dyDescent="0.25"/>
  <cols>
    <col min="15" max="15" width="11.140625" bestFit="1" customWidth="1"/>
  </cols>
  <sheetData>
    <row r="3" spans="3:15" x14ac:dyDescent="0.25">
      <c r="F3" s="13" t="s">
        <v>108</v>
      </c>
    </row>
    <row r="5" spans="3:15" x14ac:dyDescent="0.25">
      <c r="C5" t="s">
        <v>2</v>
      </c>
      <c r="M5" s="8" t="s">
        <v>17</v>
      </c>
      <c r="N5" s="8" t="s">
        <v>37</v>
      </c>
      <c r="O5" s="8" t="s">
        <v>175</v>
      </c>
    </row>
    <row r="6" spans="3:15" x14ac:dyDescent="0.25">
      <c r="C6" t="s">
        <v>36</v>
      </c>
      <c r="D6">
        <v>7.0533333333333346</v>
      </c>
      <c r="E6">
        <v>8.4366666666666656</v>
      </c>
      <c r="F6">
        <v>8.5211111111111109</v>
      </c>
      <c r="G6">
        <v>7.0816666666666661</v>
      </c>
      <c r="M6" s="8">
        <f>AVERAGE(D6:K6)</f>
        <v>7.773194444444445</v>
      </c>
      <c r="N6" s="8">
        <f>STDEV(D6:K6)/SQRT(COUNT(D6:K6))</f>
        <v>0.40783834794628532</v>
      </c>
      <c r="O6" s="8">
        <f>COUNT(D6:K6)</f>
        <v>4</v>
      </c>
    </row>
    <row r="7" spans="3:15" x14ac:dyDescent="0.25">
      <c r="C7" t="s">
        <v>33</v>
      </c>
      <c r="D7">
        <v>8.3666666666666654</v>
      </c>
      <c r="E7">
        <v>9.336666666666666</v>
      </c>
      <c r="F7">
        <v>9.3249999999999993</v>
      </c>
      <c r="G7">
        <v>6.4033333333333333</v>
      </c>
      <c r="M7" s="8">
        <f t="shared" ref="M7:M12" si="0">AVERAGE(D7:K7)</f>
        <v>8.3579166666666662</v>
      </c>
      <c r="N7" s="8">
        <f t="shared" ref="N7:N12" si="1">STDEV(D7:K7)/SQRT(COUNT(D7:K7))</f>
        <v>0.69002864104540207</v>
      </c>
      <c r="O7" s="8">
        <f t="shared" ref="O7:O12" si="2">COUNT(D7:K7)</f>
        <v>4</v>
      </c>
    </row>
    <row r="8" spans="3:15" x14ac:dyDescent="0.25">
      <c r="C8" t="s">
        <v>35</v>
      </c>
      <c r="D8">
        <v>8.77</v>
      </c>
      <c r="E8">
        <v>7.2450000000000001</v>
      </c>
      <c r="F8">
        <v>7.8</v>
      </c>
      <c r="G8">
        <v>8.73</v>
      </c>
      <c r="M8" s="8">
        <f t="shared" si="0"/>
        <v>8.1362500000000004</v>
      </c>
      <c r="N8" s="8">
        <f t="shared" si="1"/>
        <v>0.37210759532694304</v>
      </c>
      <c r="O8" s="8">
        <f t="shared" si="2"/>
        <v>4</v>
      </c>
    </row>
    <row r="9" spans="3:15" x14ac:dyDescent="0.25">
      <c r="C9" t="s">
        <v>15</v>
      </c>
      <c r="D9">
        <v>8.2533333333333339</v>
      </c>
      <c r="E9">
        <v>7.18</v>
      </c>
      <c r="F9">
        <v>8.14</v>
      </c>
      <c r="G9">
        <v>7.3900000000000006</v>
      </c>
      <c r="M9" s="8">
        <f t="shared" si="0"/>
        <v>7.7408333333333337</v>
      </c>
      <c r="N9" s="8">
        <f t="shared" si="1"/>
        <v>0.26764533954055292</v>
      </c>
      <c r="O9" s="8">
        <f t="shared" si="2"/>
        <v>4</v>
      </c>
    </row>
    <row r="10" spans="3:15" x14ac:dyDescent="0.25">
      <c r="C10" t="s">
        <v>54</v>
      </c>
      <c r="D10">
        <v>7.37</v>
      </c>
      <c r="E10">
        <v>7.1333333333333329</v>
      </c>
      <c r="F10">
        <v>7.7750000000000004</v>
      </c>
      <c r="G10">
        <v>6.9749999999999996</v>
      </c>
      <c r="M10" s="8">
        <f t="shared" si="0"/>
        <v>7.3133333333333344</v>
      </c>
      <c r="N10" s="8">
        <f t="shared" si="1"/>
        <v>0.17397716963887996</v>
      </c>
      <c r="O10" s="8">
        <f t="shared" si="2"/>
        <v>4</v>
      </c>
    </row>
    <row r="11" spans="3:15" x14ac:dyDescent="0.25">
      <c r="C11" t="s">
        <v>109</v>
      </c>
      <c r="D11">
        <v>7.4849999999999994</v>
      </c>
      <c r="E11">
        <v>7.1899999999999995</v>
      </c>
      <c r="F11">
        <v>6.8000000000000007</v>
      </c>
      <c r="G11">
        <v>6.7100000000000009</v>
      </c>
      <c r="M11" s="8">
        <f t="shared" si="0"/>
        <v>7.0462500000000006</v>
      </c>
      <c r="N11" s="8">
        <f t="shared" si="1"/>
        <v>0.17955239486010724</v>
      </c>
      <c r="O11" s="8">
        <f t="shared" si="2"/>
        <v>4</v>
      </c>
    </row>
    <row r="12" spans="3:15" x14ac:dyDescent="0.25">
      <c r="C12" t="s">
        <v>110</v>
      </c>
      <c r="D12">
        <v>7.3533333333333344</v>
      </c>
      <c r="E12">
        <v>6.9666666666666677</v>
      </c>
      <c r="F12">
        <v>6.88</v>
      </c>
      <c r="G12">
        <v>7.17</v>
      </c>
      <c r="M12" s="8">
        <f t="shared" si="0"/>
        <v>7.0925000000000011</v>
      </c>
      <c r="N12" s="8">
        <f t="shared" si="1"/>
        <v>0.10607801985471035</v>
      </c>
      <c r="O12" s="8">
        <f t="shared" si="2"/>
        <v>4</v>
      </c>
    </row>
    <row r="13" spans="3:15" x14ac:dyDescent="0.25">
      <c r="C13" t="s">
        <v>111</v>
      </c>
      <c r="D13">
        <v>6.8100000000000005</v>
      </c>
      <c r="E13">
        <v>7.8049999999999997</v>
      </c>
      <c r="F13">
        <v>7.75</v>
      </c>
      <c r="G13">
        <v>6.7966666666666669</v>
      </c>
      <c r="M13" s="8">
        <f t="shared" ref="M13:M14" si="3">AVERAGE(D13:K13)</f>
        <v>7.2904166666666672</v>
      </c>
      <c r="N13" s="8">
        <f t="shared" ref="N13:N14" si="4">STDEV(D13:K13)/SQRT(COUNT(D13:K13))</f>
        <v>0.28145486365983746</v>
      </c>
      <c r="O13" s="8">
        <f t="shared" ref="O13:O14" si="5">COUNT(D13:K13)</f>
        <v>4</v>
      </c>
    </row>
    <row r="14" spans="3:15" x14ac:dyDescent="0.25">
      <c r="C14" t="s">
        <v>16</v>
      </c>
      <c r="D14">
        <v>8.2199999999999989</v>
      </c>
      <c r="E14">
        <v>6.4550000000000001</v>
      </c>
      <c r="F14">
        <v>6.67</v>
      </c>
      <c r="G14">
        <v>6.0949999999999998</v>
      </c>
      <c r="M14" s="8">
        <f t="shared" si="3"/>
        <v>6.8599999999999994</v>
      </c>
      <c r="N14" s="8">
        <f t="shared" si="4"/>
        <v>0.46859275140218432</v>
      </c>
      <c r="O14" s="8">
        <f t="shared" si="5"/>
        <v>4</v>
      </c>
    </row>
    <row r="15" spans="3:15" x14ac:dyDescent="0.25">
      <c r="C15" t="s">
        <v>112</v>
      </c>
      <c r="D15">
        <v>6.7349999999999994</v>
      </c>
      <c r="E15">
        <v>6.835</v>
      </c>
      <c r="F15">
        <v>6.8533333333333326</v>
      </c>
      <c r="G15">
        <v>6.6050000000000004</v>
      </c>
      <c r="M15" s="8">
        <f t="shared" ref="M15" si="6">AVERAGE(D15:K15)</f>
        <v>6.7570833333333331</v>
      </c>
      <c r="N15" s="8">
        <f t="shared" ref="N15" si="7">STDEV(D15:K15)/SQRT(COUNT(D15:K15))</f>
        <v>5.6973739077266321E-2</v>
      </c>
      <c r="O15" s="8">
        <f t="shared" ref="O15" si="8">COUNT(D15:K15)</f>
        <v>4</v>
      </c>
    </row>
    <row r="18" spans="3:15" x14ac:dyDescent="0.25">
      <c r="C18" t="s">
        <v>3</v>
      </c>
      <c r="M18" s="8" t="s">
        <v>17</v>
      </c>
      <c r="N18" s="8" t="s">
        <v>37</v>
      </c>
      <c r="O18" s="8" t="s">
        <v>19</v>
      </c>
    </row>
    <row r="19" spans="3:15" x14ac:dyDescent="0.25">
      <c r="C19" t="s">
        <v>36</v>
      </c>
      <c r="D19">
        <v>8.9888888888888889</v>
      </c>
      <c r="E19">
        <v>8.2186111111111106</v>
      </c>
      <c r="F19">
        <v>8.2963888888888881</v>
      </c>
      <c r="G19">
        <v>6.9627777777777782</v>
      </c>
      <c r="M19" s="8">
        <f>AVERAGE(D19:K19)</f>
        <v>8.1166666666666671</v>
      </c>
      <c r="N19" s="8">
        <f>STDEV(D19:K19)/SQRT(COUNT(D19:K19))</f>
        <v>0.42179417569009942</v>
      </c>
      <c r="O19" s="8">
        <f>COUNT(D19:K19)</f>
        <v>4</v>
      </c>
    </row>
    <row r="20" spans="3:15" x14ac:dyDescent="0.25">
      <c r="C20" t="s">
        <v>33</v>
      </c>
      <c r="D20">
        <v>9.57</v>
      </c>
      <c r="E20">
        <v>8.2750000000000004</v>
      </c>
      <c r="F20">
        <v>8.8133333333333344</v>
      </c>
      <c r="G20">
        <v>6.3449999999999998</v>
      </c>
      <c r="M20" s="8">
        <f t="shared" ref="M20:M28" si="9">AVERAGE(D20:K20)</f>
        <v>8.2508333333333326</v>
      </c>
      <c r="N20" s="8">
        <f t="shared" ref="N20:N28" si="10">STDEV(D20:K20)/SQRT(COUNT(D20:K20))</f>
        <v>0.68856079776751133</v>
      </c>
      <c r="O20" s="8">
        <f t="shared" ref="O20:O28" si="11">COUNT(D20:K20)</f>
        <v>4</v>
      </c>
    </row>
    <row r="21" spans="3:15" x14ac:dyDescent="0.25">
      <c r="C21" t="s">
        <v>35</v>
      </c>
      <c r="D21">
        <v>9.34</v>
      </c>
      <c r="E21">
        <v>7.125</v>
      </c>
      <c r="F21">
        <v>7.09</v>
      </c>
      <c r="G21">
        <v>7.2549999999999999</v>
      </c>
      <c r="M21" s="8">
        <f t="shared" si="9"/>
        <v>7.7024999999999997</v>
      </c>
      <c r="N21" s="8">
        <f t="shared" si="10"/>
        <v>0.54698606015144313</v>
      </c>
      <c r="O21" s="8">
        <f t="shared" si="11"/>
        <v>4</v>
      </c>
    </row>
    <row r="22" spans="3:15" x14ac:dyDescent="0.25">
      <c r="C22" t="s">
        <v>15</v>
      </c>
      <c r="D22">
        <v>8.0449999999999999</v>
      </c>
      <c r="E22">
        <v>8.4849999999999994</v>
      </c>
      <c r="F22">
        <v>7.9566666666666661</v>
      </c>
      <c r="G22">
        <v>7.7366666666666672</v>
      </c>
      <c r="M22" s="8">
        <f t="shared" si="9"/>
        <v>8.0558333333333341</v>
      </c>
      <c r="N22" s="8">
        <f t="shared" si="10"/>
        <v>0.15705699012825913</v>
      </c>
      <c r="O22" s="8">
        <f t="shared" si="11"/>
        <v>4</v>
      </c>
    </row>
    <row r="23" spans="3:15" x14ac:dyDescent="0.25">
      <c r="C23" t="s">
        <v>54</v>
      </c>
      <c r="D23">
        <v>8.06</v>
      </c>
      <c r="E23">
        <v>7.43</v>
      </c>
      <c r="F23">
        <v>6.5350000000000001</v>
      </c>
      <c r="G23">
        <v>6.6950000000000003</v>
      </c>
      <c r="M23" s="8">
        <f t="shared" si="9"/>
        <v>7.18</v>
      </c>
      <c r="N23" s="8">
        <f t="shared" si="10"/>
        <v>0.35215408559322442</v>
      </c>
      <c r="O23" s="8">
        <f t="shared" si="11"/>
        <v>4</v>
      </c>
    </row>
    <row r="24" spans="3:15" x14ac:dyDescent="0.25">
      <c r="C24" t="s">
        <v>109</v>
      </c>
      <c r="D24">
        <v>7.23</v>
      </c>
      <c r="E24">
        <v>7.02</v>
      </c>
      <c r="F24">
        <v>7.7149999999999999</v>
      </c>
      <c r="G24">
        <v>6.3733333333333322</v>
      </c>
      <c r="M24" s="8">
        <f t="shared" si="9"/>
        <v>7.0845833333333328</v>
      </c>
      <c r="N24" s="8">
        <f t="shared" si="10"/>
        <v>0.27818140813744813</v>
      </c>
      <c r="O24" s="8">
        <f t="shared" si="11"/>
        <v>4</v>
      </c>
    </row>
    <row r="25" spans="3:15" x14ac:dyDescent="0.25">
      <c r="C25" t="s">
        <v>110</v>
      </c>
      <c r="D25">
        <v>7.335</v>
      </c>
      <c r="E25">
        <v>6.38</v>
      </c>
      <c r="F25">
        <v>7.43</v>
      </c>
      <c r="G25">
        <v>6.8249999999999993</v>
      </c>
      <c r="M25" s="8">
        <f t="shared" si="9"/>
        <v>6.9924999999999997</v>
      </c>
      <c r="N25" s="8">
        <f t="shared" si="10"/>
        <v>0.24357151584972603</v>
      </c>
      <c r="O25" s="8">
        <f t="shared" si="11"/>
        <v>4</v>
      </c>
    </row>
    <row r="26" spans="3:15" x14ac:dyDescent="0.25">
      <c r="C26" t="s">
        <v>111</v>
      </c>
      <c r="D26">
        <v>7.9950000000000001</v>
      </c>
      <c r="E26">
        <v>6.42</v>
      </c>
      <c r="F26">
        <v>8.09</v>
      </c>
      <c r="G26">
        <v>6.57</v>
      </c>
      <c r="M26" s="8">
        <f t="shared" si="9"/>
        <v>7.2687499999999998</v>
      </c>
      <c r="N26" s="8">
        <f t="shared" si="10"/>
        <v>0.44819255069668384</v>
      </c>
      <c r="O26" s="8">
        <f t="shared" si="11"/>
        <v>4</v>
      </c>
    </row>
    <row r="27" spans="3:15" x14ac:dyDescent="0.25">
      <c r="C27" t="s">
        <v>16</v>
      </c>
      <c r="D27">
        <v>7.38</v>
      </c>
      <c r="E27">
        <v>8.1650000000000009</v>
      </c>
      <c r="F27">
        <v>8.1750000000000007</v>
      </c>
      <c r="G27">
        <v>7.1366666666666667</v>
      </c>
      <c r="M27" s="8">
        <f t="shared" si="9"/>
        <v>7.7141666666666673</v>
      </c>
      <c r="N27" s="8">
        <f t="shared" si="10"/>
        <v>0.26782949592770589</v>
      </c>
      <c r="O27" s="8">
        <f t="shared" si="11"/>
        <v>4</v>
      </c>
    </row>
    <row r="28" spans="3:15" x14ac:dyDescent="0.25">
      <c r="C28" t="s">
        <v>112</v>
      </c>
      <c r="D28">
        <v>7.9150000000000009</v>
      </c>
      <c r="E28">
        <v>6.415</v>
      </c>
      <c r="F28">
        <v>6.7050000000000001</v>
      </c>
      <c r="G28">
        <v>7.83</v>
      </c>
      <c r="M28" s="8">
        <f t="shared" si="9"/>
        <v>7.2162500000000005</v>
      </c>
      <c r="N28" s="8">
        <f t="shared" si="10"/>
        <v>0.38387484397044491</v>
      </c>
      <c r="O28" s="8">
        <f t="shared" si="11"/>
        <v>4</v>
      </c>
    </row>
    <row r="31" spans="3:15" x14ac:dyDescent="0.25">
      <c r="C31" t="s">
        <v>4</v>
      </c>
      <c r="M31" s="8" t="s">
        <v>17</v>
      </c>
      <c r="N31" s="8" t="s">
        <v>37</v>
      </c>
      <c r="O31" s="8" t="s">
        <v>19</v>
      </c>
    </row>
    <row r="32" spans="3:15" x14ac:dyDescent="0.25">
      <c r="C32" t="s">
        <v>36</v>
      </c>
      <c r="D32">
        <v>7.5394444444444444</v>
      </c>
      <c r="E32">
        <v>7.6466666666666656</v>
      </c>
      <c r="F32">
        <v>7.8688888888888888</v>
      </c>
      <c r="G32">
        <v>6.6883333333333326</v>
      </c>
      <c r="H32">
        <v>8.8922222222222231</v>
      </c>
      <c r="I32">
        <v>7.4183333333333339</v>
      </c>
      <c r="J32">
        <v>8.5705555555555542</v>
      </c>
      <c r="K32">
        <v>8.65</v>
      </c>
      <c r="M32" s="8">
        <f>AVERAGE(D32:K32)</f>
        <v>7.909305555555556</v>
      </c>
      <c r="N32" s="8">
        <f>STDEV(D32:K32)/SQRT(COUNT(D32:K32))</f>
        <v>0.26360284727040656</v>
      </c>
      <c r="O32" s="8">
        <f>COUNT(D32:K32)</f>
        <v>8</v>
      </c>
    </row>
    <row r="33" spans="3:15" x14ac:dyDescent="0.25">
      <c r="C33" t="s">
        <v>33</v>
      </c>
      <c r="D33">
        <v>3.08</v>
      </c>
      <c r="E33">
        <v>2.1800000000000002</v>
      </c>
      <c r="F33">
        <v>2.56</v>
      </c>
      <c r="G33">
        <v>1.83</v>
      </c>
      <c r="H33">
        <v>1.9550000000000001</v>
      </c>
      <c r="I33">
        <v>2.7699999999999996</v>
      </c>
      <c r="J33">
        <v>3.3049999999999997</v>
      </c>
      <c r="K33">
        <v>2.38</v>
      </c>
      <c r="M33" s="8">
        <f t="shared" ref="M33:M41" si="12">AVERAGE(D33:K33)</f>
        <v>2.5074999999999998</v>
      </c>
      <c r="N33" s="8">
        <f t="shared" ref="N33:N41" si="13">STDEV(D33:K33)/SQRT(COUNT(D33:K33))</f>
        <v>0.18531825906493177</v>
      </c>
      <c r="O33" s="8">
        <f t="shared" ref="O33:O41" si="14">COUNT(D33:K33)</f>
        <v>8</v>
      </c>
    </row>
    <row r="34" spans="3:15" x14ac:dyDescent="0.25">
      <c r="C34" t="s">
        <v>35</v>
      </c>
      <c r="D34">
        <v>2.67</v>
      </c>
      <c r="E34">
        <v>2.085</v>
      </c>
      <c r="F34">
        <v>2.6100000000000003</v>
      </c>
      <c r="G34">
        <v>2.23</v>
      </c>
      <c r="H34">
        <v>3.585</v>
      </c>
      <c r="I34">
        <v>2.9750000000000001</v>
      </c>
      <c r="J34">
        <v>3.1799999999999997</v>
      </c>
      <c r="K34">
        <v>2.99</v>
      </c>
      <c r="M34" s="8">
        <f t="shared" si="12"/>
        <v>2.7906250000000004</v>
      </c>
      <c r="N34" s="8">
        <f t="shared" si="13"/>
        <v>0.17503937694742469</v>
      </c>
      <c r="O34" s="8">
        <f t="shared" si="14"/>
        <v>8</v>
      </c>
    </row>
    <row r="35" spans="3:15" x14ac:dyDescent="0.25">
      <c r="C35" t="s">
        <v>15</v>
      </c>
      <c r="D35">
        <v>3.4950000000000001</v>
      </c>
      <c r="E35">
        <v>2.17</v>
      </c>
      <c r="F35">
        <v>3.8250000000000002</v>
      </c>
      <c r="G35">
        <v>2.88</v>
      </c>
      <c r="H35">
        <v>2.99</v>
      </c>
      <c r="I35">
        <v>3.0250000000000004</v>
      </c>
      <c r="J35">
        <v>2.7649999999999997</v>
      </c>
      <c r="K35">
        <v>3.0566666666666666</v>
      </c>
      <c r="M35" s="8">
        <f t="shared" si="12"/>
        <v>3.0258333333333338</v>
      </c>
      <c r="N35" s="8">
        <f t="shared" si="13"/>
        <v>0.17334792749915928</v>
      </c>
      <c r="O35" s="8">
        <f t="shared" si="14"/>
        <v>8</v>
      </c>
    </row>
    <row r="36" spans="3:15" x14ac:dyDescent="0.25">
      <c r="C36" t="s">
        <v>54</v>
      </c>
      <c r="D36">
        <v>2.42</v>
      </c>
      <c r="E36">
        <v>2.2450000000000001</v>
      </c>
      <c r="F36">
        <v>4.0266666666666664</v>
      </c>
      <c r="G36">
        <v>2.8033333333333332</v>
      </c>
      <c r="H36">
        <v>2.9550000000000001</v>
      </c>
      <c r="I36">
        <v>2.46</v>
      </c>
      <c r="J36">
        <v>2.2400000000000002</v>
      </c>
      <c r="K36">
        <v>2.7100000000000004</v>
      </c>
      <c r="M36" s="8">
        <f t="shared" si="12"/>
        <v>2.7324999999999999</v>
      </c>
      <c r="N36" s="8">
        <f t="shared" si="13"/>
        <v>0.20624284499373832</v>
      </c>
      <c r="O36" s="8">
        <f t="shared" si="14"/>
        <v>8</v>
      </c>
    </row>
    <row r="37" spans="3:15" x14ac:dyDescent="0.25">
      <c r="C37" t="s">
        <v>109</v>
      </c>
      <c r="D37">
        <v>3.5300000000000002</v>
      </c>
      <c r="E37">
        <v>2.6366666666666667</v>
      </c>
      <c r="F37">
        <v>2.7549999999999999</v>
      </c>
      <c r="G37">
        <v>2.27</v>
      </c>
      <c r="H37">
        <v>2.9349999999999996</v>
      </c>
      <c r="I37">
        <v>3.47</v>
      </c>
      <c r="J37">
        <v>2.186666666666667</v>
      </c>
      <c r="K37">
        <v>4.0533333333333337</v>
      </c>
      <c r="M37" s="8">
        <f t="shared" si="12"/>
        <v>2.9795833333333333</v>
      </c>
      <c r="N37" s="8">
        <f t="shared" si="13"/>
        <v>0.23140288811288487</v>
      </c>
      <c r="O37" s="8">
        <f t="shared" si="14"/>
        <v>8</v>
      </c>
    </row>
    <row r="38" spans="3:15" x14ac:dyDescent="0.25">
      <c r="C38" t="s">
        <v>110</v>
      </c>
      <c r="D38">
        <v>3.4533333333333331</v>
      </c>
      <c r="E38">
        <v>3.9833333333333338</v>
      </c>
      <c r="F38">
        <v>2.5350000000000001</v>
      </c>
      <c r="G38">
        <v>3.585</v>
      </c>
      <c r="H38">
        <v>2.7850000000000001</v>
      </c>
      <c r="I38">
        <v>3.1666666666666665</v>
      </c>
      <c r="J38">
        <v>3.3450000000000002</v>
      </c>
      <c r="K38">
        <v>3.8150000000000004</v>
      </c>
      <c r="M38" s="8">
        <f t="shared" si="12"/>
        <v>3.3335416666666671</v>
      </c>
      <c r="N38" s="8">
        <f t="shared" si="13"/>
        <v>0.17413859351672634</v>
      </c>
      <c r="O38" s="8">
        <f t="shared" si="14"/>
        <v>8</v>
      </c>
    </row>
    <row r="39" spans="3:15" x14ac:dyDescent="0.25">
      <c r="C39" t="s">
        <v>111</v>
      </c>
      <c r="D39">
        <v>3.5700000000000003</v>
      </c>
      <c r="E39">
        <v>3.165</v>
      </c>
      <c r="F39">
        <v>4.4749999999999996</v>
      </c>
      <c r="G39">
        <v>2.6749999999999998</v>
      </c>
      <c r="H39">
        <v>2.4849999999999999</v>
      </c>
      <c r="I39">
        <v>2.895</v>
      </c>
      <c r="J39">
        <v>3.605</v>
      </c>
      <c r="K39">
        <v>3.04</v>
      </c>
      <c r="M39" s="8">
        <f t="shared" si="12"/>
        <v>3.23875</v>
      </c>
      <c r="N39" s="8">
        <f t="shared" si="13"/>
        <v>0.22445320463613005</v>
      </c>
      <c r="O39" s="8">
        <f t="shared" si="14"/>
        <v>8</v>
      </c>
    </row>
    <row r="40" spans="3:15" x14ac:dyDescent="0.25">
      <c r="C40" t="s">
        <v>16</v>
      </c>
      <c r="D40">
        <v>2.5049999999999999</v>
      </c>
      <c r="E40">
        <v>2.8450000000000002</v>
      </c>
      <c r="F40">
        <v>2.87</v>
      </c>
      <c r="G40">
        <v>3.0350000000000001</v>
      </c>
      <c r="H40">
        <v>3.12</v>
      </c>
      <c r="I40">
        <v>3.05</v>
      </c>
      <c r="J40">
        <v>2.8849999999999998</v>
      </c>
      <c r="K40">
        <v>1.88</v>
      </c>
      <c r="M40" s="8">
        <f t="shared" si="12"/>
        <v>2.7737500000000002</v>
      </c>
      <c r="N40" s="8">
        <f t="shared" si="13"/>
        <v>0.144060224261541</v>
      </c>
      <c r="O40" s="8">
        <f t="shared" si="14"/>
        <v>8</v>
      </c>
    </row>
    <row r="41" spans="3:15" x14ac:dyDescent="0.25">
      <c r="C41" t="s">
        <v>112</v>
      </c>
      <c r="D41">
        <v>4.42</v>
      </c>
      <c r="E41">
        <v>2.5</v>
      </c>
      <c r="F41">
        <v>2.4950000000000001</v>
      </c>
      <c r="G41">
        <v>3</v>
      </c>
      <c r="H41">
        <v>3.47</v>
      </c>
      <c r="I41">
        <v>2.5949999999999998</v>
      </c>
      <c r="J41">
        <v>3.52</v>
      </c>
      <c r="K41">
        <v>3.1399999999999997</v>
      </c>
      <c r="M41" s="8">
        <f t="shared" si="12"/>
        <v>3.1425000000000001</v>
      </c>
      <c r="N41" s="8">
        <f t="shared" si="13"/>
        <v>0.23275907224915102</v>
      </c>
      <c r="O41" s="8">
        <f t="shared" si="14"/>
        <v>8</v>
      </c>
    </row>
    <row r="43" spans="3:15" x14ac:dyDescent="0.25">
      <c r="C43" t="s">
        <v>5</v>
      </c>
      <c r="M43" s="8" t="s">
        <v>17</v>
      </c>
      <c r="N43" s="8" t="s">
        <v>37</v>
      </c>
      <c r="O43" s="8" t="s">
        <v>19</v>
      </c>
    </row>
    <row r="44" spans="3:15" x14ac:dyDescent="0.25">
      <c r="C44" t="s">
        <v>36</v>
      </c>
      <c r="D44">
        <v>8.2966666666666669</v>
      </c>
      <c r="E44">
        <v>9.1872222222222231</v>
      </c>
      <c r="F44">
        <v>7.987222222222222</v>
      </c>
      <c r="G44">
        <v>7.8888888888888893</v>
      </c>
      <c r="H44">
        <v>8.9444444444444429</v>
      </c>
      <c r="I44">
        <v>9.5905555555555555</v>
      </c>
      <c r="J44">
        <v>7.2361111111111107</v>
      </c>
      <c r="K44">
        <v>7.6266666666666678</v>
      </c>
      <c r="M44" s="8">
        <f>AVERAGE(D44:K44)</f>
        <v>8.3447222222222219</v>
      </c>
      <c r="N44" s="8">
        <f>STDEV(D44:K44)/SQRT(COUNT(D44:K44))</f>
        <v>0.28983048244412085</v>
      </c>
      <c r="O44" s="8">
        <f>COUNT(D44:K44)</f>
        <v>8</v>
      </c>
    </row>
    <row r="45" spans="3:15" x14ac:dyDescent="0.25">
      <c r="C45" t="s">
        <v>33</v>
      </c>
      <c r="D45">
        <v>2</v>
      </c>
      <c r="E45">
        <v>2.37</v>
      </c>
      <c r="F45">
        <v>3.1749999999999998</v>
      </c>
      <c r="G45">
        <v>2.3699999999999997</v>
      </c>
      <c r="H45">
        <v>2.5549999999999997</v>
      </c>
      <c r="I45">
        <v>2.3149999999999999</v>
      </c>
      <c r="J45">
        <v>2.56</v>
      </c>
      <c r="K45">
        <v>3.085</v>
      </c>
      <c r="M45" s="8">
        <f t="shared" ref="M45:M53" si="15">AVERAGE(D45:K45)</f>
        <v>2.55375</v>
      </c>
      <c r="N45" s="8">
        <f t="shared" ref="N45:N53" si="16">STDEV(D45:K45)/SQRT(COUNT(D45:K45))</f>
        <v>0.14011395234899698</v>
      </c>
      <c r="O45" s="8">
        <f t="shared" ref="O45:O53" si="17">COUNT(D45:K45)</f>
        <v>8</v>
      </c>
    </row>
    <row r="46" spans="3:15" x14ac:dyDescent="0.25">
      <c r="C46" t="s">
        <v>35</v>
      </c>
      <c r="D46">
        <v>2.4050000000000002</v>
      </c>
      <c r="E46">
        <v>3.2833333333333332</v>
      </c>
      <c r="F46">
        <v>3.16</v>
      </c>
      <c r="G46">
        <v>4.0200000000000005</v>
      </c>
      <c r="H46">
        <v>1.77</v>
      </c>
      <c r="I46">
        <v>3.0366666666666666</v>
      </c>
      <c r="J46">
        <v>3.2</v>
      </c>
      <c r="K46">
        <v>2.5449999999999999</v>
      </c>
      <c r="M46" s="8">
        <f t="shared" si="15"/>
        <v>2.9274999999999993</v>
      </c>
      <c r="N46" s="8">
        <f t="shared" si="16"/>
        <v>0.23977378558543216</v>
      </c>
      <c r="O46" s="8">
        <f t="shared" si="17"/>
        <v>8</v>
      </c>
    </row>
    <row r="47" spans="3:15" x14ac:dyDescent="0.25">
      <c r="C47" t="s">
        <v>15</v>
      </c>
      <c r="D47">
        <v>1.7749999999999999</v>
      </c>
      <c r="E47">
        <v>2.34</v>
      </c>
      <c r="F47">
        <v>2.6466666666666669</v>
      </c>
      <c r="G47">
        <v>2.855</v>
      </c>
      <c r="H47">
        <v>3.0666666666666664</v>
      </c>
      <c r="I47">
        <v>2.8033333333333332</v>
      </c>
      <c r="J47">
        <v>3.11</v>
      </c>
      <c r="K47">
        <v>2.79</v>
      </c>
      <c r="M47" s="8">
        <f t="shared" si="15"/>
        <v>2.6733333333333333</v>
      </c>
      <c r="N47" s="8">
        <f t="shared" si="16"/>
        <v>0.15397864982904175</v>
      </c>
      <c r="O47" s="8">
        <f t="shared" si="17"/>
        <v>8</v>
      </c>
    </row>
    <row r="48" spans="3:15" x14ac:dyDescent="0.25">
      <c r="C48" t="s">
        <v>54</v>
      </c>
      <c r="D48">
        <v>4.8</v>
      </c>
      <c r="E48">
        <v>6.6150000000000002</v>
      </c>
      <c r="F48">
        <v>4.0549999999999997</v>
      </c>
      <c r="G48">
        <v>6.1850000000000005</v>
      </c>
      <c r="H48">
        <v>4.5566666666666658</v>
      </c>
      <c r="I48">
        <v>4.7549999999999999</v>
      </c>
      <c r="J48">
        <v>3.8600000000000003</v>
      </c>
      <c r="K48">
        <v>3.14</v>
      </c>
      <c r="M48" s="8">
        <f t="shared" si="15"/>
        <v>4.7458333333333336</v>
      </c>
      <c r="N48" s="8">
        <f t="shared" si="16"/>
        <v>0.41067102946816697</v>
      </c>
      <c r="O48" s="8">
        <f t="shared" si="17"/>
        <v>8</v>
      </c>
    </row>
    <row r="49" spans="3:15" x14ac:dyDescent="0.25">
      <c r="C49" t="s">
        <v>109</v>
      </c>
      <c r="D49">
        <v>6.2399999999999993</v>
      </c>
      <c r="E49">
        <v>6.165</v>
      </c>
      <c r="F49">
        <v>6.54</v>
      </c>
      <c r="G49">
        <v>7.1</v>
      </c>
      <c r="H49">
        <v>4.7549999999999999</v>
      </c>
      <c r="I49">
        <v>5.3933333333333335</v>
      </c>
      <c r="J49">
        <v>4.3550000000000004</v>
      </c>
      <c r="K49">
        <v>6.12</v>
      </c>
      <c r="M49" s="8">
        <f t="shared" si="15"/>
        <v>5.8335416666666662</v>
      </c>
      <c r="N49" s="8">
        <f t="shared" si="16"/>
        <v>0.32741554065120637</v>
      </c>
      <c r="O49" s="8">
        <f t="shared" si="17"/>
        <v>8</v>
      </c>
    </row>
    <row r="50" spans="3:15" x14ac:dyDescent="0.25">
      <c r="C50" t="s">
        <v>110</v>
      </c>
      <c r="D50">
        <v>6.1099999999999994</v>
      </c>
      <c r="E50">
        <v>5.4</v>
      </c>
      <c r="F50">
        <v>6.6850000000000005</v>
      </c>
      <c r="G50">
        <v>6.7333333333333334</v>
      </c>
      <c r="H50">
        <v>5.956666666666667</v>
      </c>
      <c r="I50">
        <v>6.4649999999999999</v>
      </c>
      <c r="J50">
        <v>5.52</v>
      </c>
      <c r="K50">
        <v>5.7233333333333327</v>
      </c>
      <c r="M50" s="8">
        <f t="shared" si="15"/>
        <v>6.0741666666666667</v>
      </c>
      <c r="N50" s="8">
        <f t="shared" si="16"/>
        <v>0.18225494528095826</v>
      </c>
      <c r="O50" s="8">
        <f t="shared" si="17"/>
        <v>8</v>
      </c>
    </row>
    <row r="51" spans="3:15" x14ac:dyDescent="0.25">
      <c r="C51" t="s">
        <v>111</v>
      </c>
      <c r="D51">
        <v>5.9880000000000004</v>
      </c>
      <c r="E51">
        <v>6.7050000000000001</v>
      </c>
      <c r="F51">
        <v>5.753333333333333</v>
      </c>
      <c r="G51">
        <v>7.3650000000000002</v>
      </c>
      <c r="H51">
        <v>5.4474999999999998</v>
      </c>
      <c r="I51">
        <v>6.3866666666666667</v>
      </c>
      <c r="J51">
        <v>5.1933333333333334</v>
      </c>
      <c r="K51">
        <v>6.1966666666666663</v>
      </c>
      <c r="M51" s="8">
        <f t="shared" si="15"/>
        <v>6.1294374999999999</v>
      </c>
      <c r="N51" s="8">
        <f t="shared" si="16"/>
        <v>0.24753651113069666</v>
      </c>
      <c r="O51" s="8">
        <f t="shared" si="17"/>
        <v>8</v>
      </c>
    </row>
    <row r="52" spans="3:15" x14ac:dyDescent="0.25">
      <c r="C52" t="s">
        <v>16</v>
      </c>
      <c r="D52">
        <v>8.5300000000000011</v>
      </c>
      <c r="E52">
        <v>5.2850000000000001</v>
      </c>
      <c r="F52">
        <v>6.35</v>
      </c>
      <c r="G52">
        <v>8.8466666666666658</v>
      </c>
      <c r="H52">
        <v>9.4966666666666661</v>
      </c>
      <c r="I52">
        <v>6.0600000000000005</v>
      </c>
      <c r="J52">
        <v>5.4033333333333333</v>
      </c>
      <c r="K52">
        <v>6.05</v>
      </c>
      <c r="M52" s="8">
        <f t="shared" si="15"/>
        <v>7.0027083333333326</v>
      </c>
      <c r="N52" s="8">
        <f t="shared" si="16"/>
        <v>0.592867321132032</v>
      </c>
      <c r="O52" s="8">
        <f t="shared" si="17"/>
        <v>8</v>
      </c>
    </row>
    <row r="53" spans="3:15" x14ac:dyDescent="0.25">
      <c r="C53" t="s">
        <v>112</v>
      </c>
      <c r="D53">
        <v>6.5299999999999994</v>
      </c>
      <c r="E53">
        <v>6.65</v>
      </c>
      <c r="F53">
        <v>7.87</v>
      </c>
      <c r="G53">
        <v>6.746666666666667</v>
      </c>
      <c r="H53">
        <v>7.54</v>
      </c>
      <c r="I53">
        <v>7.58</v>
      </c>
      <c r="J53">
        <v>8.3849999999999998</v>
      </c>
      <c r="K53">
        <v>6.0299999999999994</v>
      </c>
      <c r="M53" s="8">
        <f t="shared" si="15"/>
        <v>7.1664583333333329</v>
      </c>
      <c r="N53" s="8">
        <f t="shared" si="16"/>
        <v>0.28125788128287305</v>
      </c>
      <c r="O53" s="8">
        <f t="shared" si="17"/>
        <v>8</v>
      </c>
    </row>
    <row r="59" spans="3:15" x14ac:dyDescent="0.25">
      <c r="C59" s="9"/>
      <c r="D59" s="9"/>
      <c r="E59" s="9"/>
      <c r="F59" s="9"/>
    </row>
    <row r="60" spans="3:15" x14ac:dyDescent="0.25">
      <c r="C60" s="9"/>
      <c r="D60" s="9"/>
      <c r="E60" s="9"/>
      <c r="F6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8"/>
  <sheetViews>
    <sheetView topLeftCell="B1" workbookViewId="0">
      <selection activeCell="L44" sqref="L44"/>
    </sheetView>
  </sheetViews>
  <sheetFormatPr defaultRowHeight="15" x14ac:dyDescent="0.25"/>
  <cols>
    <col min="9" max="9" width="9.140625" style="9"/>
  </cols>
  <sheetData>
    <row r="3" spans="2:14" x14ac:dyDescent="0.25">
      <c r="D3" s="36" t="s">
        <v>141</v>
      </c>
    </row>
    <row r="4" spans="2:14" x14ac:dyDescent="0.25">
      <c r="C4" s="86"/>
      <c r="D4" s="86"/>
      <c r="E4" s="86"/>
      <c r="F4" s="86"/>
      <c r="G4" s="86"/>
      <c r="H4" s="86"/>
      <c r="J4" s="9"/>
      <c r="K4" s="9"/>
      <c r="L4" s="87"/>
      <c r="M4" s="87"/>
    </row>
    <row r="5" spans="2:14" x14ac:dyDescent="0.25">
      <c r="D5" t="s">
        <v>6</v>
      </c>
      <c r="I5" s="34"/>
      <c r="J5" s="8" t="s">
        <v>17</v>
      </c>
      <c r="K5" s="8" t="s">
        <v>37</v>
      </c>
      <c r="L5" s="8" t="s">
        <v>175</v>
      </c>
    </row>
    <row r="6" spans="2:14" x14ac:dyDescent="0.25">
      <c r="B6" s="3"/>
      <c r="C6" s="1"/>
      <c r="D6" s="1">
        <v>0</v>
      </c>
      <c r="E6" s="1">
        <v>0.73825650585489877</v>
      </c>
      <c r="F6" s="1">
        <v>1.0134419551807339</v>
      </c>
      <c r="G6" s="1">
        <v>0.73825650585489877</v>
      </c>
      <c r="H6" s="1">
        <v>0.73825650585489877</v>
      </c>
      <c r="I6" s="34"/>
      <c r="J6" s="32">
        <f>AVERAGE(E6:H6)</f>
        <v>0.80705286818635746</v>
      </c>
      <c r="K6" s="8">
        <f>STDEV(E6:H6)/SQRT(COUNT(E6:H6))</f>
        <v>6.8796362331459235E-2</v>
      </c>
      <c r="L6" s="8">
        <f>COUNT(E6:H6)</f>
        <v>4</v>
      </c>
      <c r="M6" s="1"/>
      <c r="N6" s="1"/>
    </row>
    <row r="7" spans="2:14" x14ac:dyDescent="0.25">
      <c r="B7" s="3"/>
      <c r="C7" s="1"/>
      <c r="D7" s="1">
        <v>1</v>
      </c>
      <c r="E7" s="1">
        <v>0.14230803197674546</v>
      </c>
      <c r="F7" s="1">
        <v>0.15119329789605021</v>
      </c>
      <c r="G7" s="1">
        <v>0.32527550166113245</v>
      </c>
      <c r="H7" s="1">
        <v>0.02</v>
      </c>
      <c r="I7" s="34"/>
      <c r="J7" s="32">
        <f t="shared" ref="J7:J15" si="0">AVERAGE(E7:H7)</f>
        <v>0.15969420788348204</v>
      </c>
      <c r="K7" s="8">
        <f t="shared" ref="K7:K15" si="1">STDEV(E7:H7)/SQRT(COUNT(E7:H7))</f>
        <v>6.2786796083086113E-2</v>
      </c>
      <c r="L7" s="8">
        <f t="shared" ref="L7:L15" si="2">COUNT(E7:H7)</f>
        <v>4</v>
      </c>
      <c r="M7" s="1"/>
      <c r="N7" s="1"/>
    </row>
    <row r="8" spans="2:14" x14ac:dyDescent="0.25">
      <c r="B8" s="3"/>
      <c r="C8" s="1"/>
      <c r="D8" s="1">
        <v>2</v>
      </c>
      <c r="E8" s="1">
        <v>5.4181710127539091E-2</v>
      </c>
      <c r="F8" s="1">
        <v>2.1999504987879455E-2</v>
      </c>
      <c r="G8" s="1">
        <v>0.1159144385303045</v>
      </c>
      <c r="H8" s="1">
        <v>0.02</v>
      </c>
      <c r="I8" s="34"/>
      <c r="J8" s="32">
        <f t="shared" si="0"/>
        <v>5.3023913411430763E-2</v>
      </c>
      <c r="K8" s="8">
        <f t="shared" si="1"/>
        <v>2.2378656904143656E-2</v>
      </c>
      <c r="L8" s="8">
        <f t="shared" si="2"/>
        <v>4</v>
      </c>
      <c r="M8" s="1"/>
      <c r="N8" s="1"/>
    </row>
    <row r="9" spans="2:14" x14ac:dyDescent="0.25">
      <c r="B9" s="3"/>
      <c r="C9" s="1"/>
      <c r="D9" s="1">
        <v>3</v>
      </c>
      <c r="E9" s="1">
        <v>0.02</v>
      </c>
      <c r="F9" s="1">
        <v>0.02</v>
      </c>
      <c r="G9" s="1">
        <v>0.02</v>
      </c>
      <c r="H9" s="1">
        <v>0.02</v>
      </c>
      <c r="I9" s="34"/>
      <c r="J9" s="32">
        <f t="shared" si="0"/>
        <v>0.02</v>
      </c>
      <c r="K9" s="8">
        <f t="shared" si="1"/>
        <v>0</v>
      </c>
      <c r="L9" s="8">
        <f t="shared" si="2"/>
        <v>4</v>
      </c>
      <c r="M9" s="1"/>
      <c r="N9" s="1"/>
    </row>
    <row r="10" spans="2:14" x14ac:dyDescent="0.25">
      <c r="B10" s="3"/>
      <c r="C10" s="1"/>
      <c r="D10" s="1">
        <v>4</v>
      </c>
      <c r="E10" s="1">
        <v>0.02</v>
      </c>
      <c r="F10" s="1">
        <v>0.02</v>
      </c>
      <c r="G10" s="1">
        <v>0.02</v>
      </c>
      <c r="H10" s="1">
        <v>0.02</v>
      </c>
      <c r="I10" s="34"/>
      <c r="J10" s="32">
        <f t="shared" si="0"/>
        <v>0.02</v>
      </c>
      <c r="K10" s="8">
        <f t="shared" si="1"/>
        <v>0</v>
      </c>
      <c r="L10" s="8">
        <f t="shared" si="2"/>
        <v>4</v>
      </c>
      <c r="M10" s="1"/>
      <c r="N10" s="1"/>
    </row>
    <row r="11" spans="2:14" x14ac:dyDescent="0.25">
      <c r="B11" s="3"/>
      <c r="C11" s="1"/>
      <c r="D11" s="1">
        <v>5</v>
      </c>
      <c r="E11" s="1">
        <v>0.02</v>
      </c>
      <c r="F11" s="1">
        <v>0.02</v>
      </c>
      <c r="G11" s="1">
        <v>0.02</v>
      </c>
      <c r="H11" s="1">
        <v>0.02</v>
      </c>
      <c r="I11" s="34"/>
      <c r="J11" s="32">
        <f t="shared" si="0"/>
        <v>0.02</v>
      </c>
      <c r="K11" s="8">
        <f t="shared" si="1"/>
        <v>0</v>
      </c>
      <c r="L11" s="8">
        <f t="shared" si="2"/>
        <v>4</v>
      </c>
      <c r="M11" s="1"/>
      <c r="N11" s="1"/>
    </row>
    <row r="12" spans="2:14" x14ac:dyDescent="0.25">
      <c r="B12" s="3"/>
      <c r="C12" s="1"/>
      <c r="D12" s="1">
        <v>6</v>
      </c>
      <c r="E12" s="1">
        <v>0.02</v>
      </c>
      <c r="F12" s="1">
        <v>0.02</v>
      </c>
      <c r="G12" s="1">
        <v>0.02</v>
      </c>
      <c r="H12" s="1">
        <v>2.1999504987879455E-2</v>
      </c>
      <c r="I12" s="34"/>
      <c r="J12" s="32">
        <f t="shared" si="0"/>
        <v>2.0499876246969861E-2</v>
      </c>
      <c r="K12" s="8">
        <f t="shared" si="1"/>
        <v>4.9987624696986362E-4</v>
      </c>
      <c r="L12" s="8">
        <f t="shared" si="2"/>
        <v>4</v>
      </c>
      <c r="M12" s="1"/>
      <c r="N12" s="1"/>
    </row>
    <row r="13" spans="2:14" x14ac:dyDescent="0.25">
      <c r="B13" s="3"/>
      <c r="C13" s="1"/>
      <c r="D13" s="1">
        <v>7</v>
      </c>
      <c r="E13" s="1">
        <v>0.02</v>
      </c>
      <c r="F13" s="1">
        <v>0.02</v>
      </c>
      <c r="G13" s="1">
        <v>0.02</v>
      </c>
      <c r="H13" s="1">
        <v>0.02</v>
      </c>
      <c r="I13" s="34"/>
      <c r="J13" s="32">
        <f t="shared" si="0"/>
        <v>0.02</v>
      </c>
      <c r="K13" s="8">
        <f t="shared" si="1"/>
        <v>0</v>
      </c>
      <c r="L13" s="8">
        <f t="shared" si="2"/>
        <v>4</v>
      </c>
      <c r="M13" s="1"/>
      <c r="N13" s="1"/>
    </row>
    <row r="14" spans="2:14" x14ac:dyDescent="0.25">
      <c r="B14" s="3"/>
      <c r="C14" s="1"/>
      <c r="D14" s="1">
        <v>8</v>
      </c>
      <c r="E14" s="1">
        <v>0.02</v>
      </c>
      <c r="F14" s="1">
        <v>0.02</v>
      </c>
      <c r="G14" s="1">
        <v>0.02</v>
      </c>
      <c r="H14" s="1">
        <v>0.02</v>
      </c>
      <c r="I14" s="34"/>
      <c r="J14" s="32">
        <f t="shared" si="0"/>
        <v>0.02</v>
      </c>
      <c r="K14" s="8">
        <f t="shared" si="1"/>
        <v>0</v>
      </c>
      <c r="L14" s="8">
        <f t="shared" si="2"/>
        <v>4</v>
      </c>
      <c r="M14" s="1"/>
      <c r="N14" s="1"/>
    </row>
    <row r="15" spans="2:14" x14ac:dyDescent="0.25">
      <c r="B15" s="3"/>
      <c r="C15" s="1"/>
      <c r="D15" s="1">
        <v>9</v>
      </c>
      <c r="E15" s="1">
        <v>0.02</v>
      </c>
      <c r="F15" s="1">
        <v>0.02</v>
      </c>
      <c r="G15" s="1">
        <v>0.02</v>
      </c>
      <c r="H15" s="1">
        <v>0.02</v>
      </c>
      <c r="I15" s="34"/>
      <c r="J15" s="32">
        <f t="shared" si="0"/>
        <v>0.02</v>
      </c>
      <c r="K15" s="8">
        <f t="shared" si="1"/>
        <v>0</v>
      </c>
      <c r="L15" s="8">
        <f t="shared" si="2"/>
        <v>4</v>
      </c>
      <c r="M15" s="1"/>
      <c r="N15" s="1"/>
    </row>
    <row r="16" spans="2:14" x14ac:dyDescent="0.25">
      <c r="B16" s="3"/>
      <c r="C16" s="1"/>
      <c r="D16" s="1">
        <v>10</v>
      </c>
      <c r="E16" s="1">
        <v>0.02</v>
      </c>
      <c r="F16" s="1">
        <v>0.02</v>
      </c>
      <c r="G16" s="1">
        <v>0.02</v>
      </c>
      <c r="H16" s="1">
        <v>0.02</v>
      </c>
      <c r="J16" s="32">
        <f>AVERAGE(E16:H16)</f>
        <v>0.02</v>
      </c>
      <c r="K16" s="8">
        <f>STDEV(E16:H16)/SQRT(COUNT(E16:H16))</f>
        <v>0</v>
      </c>
      <c r="L16" s="8">
        <f>COUNT(E16:H16)</f>
        <v>4</v>
      </c>
      <c r="M16" s="1"/>
      <c r="N16" s="1"/>
    </row>
    <row r="18" spans="4:12" x14ac:dyDescent="0.25">
      <c r="D18" t="s">
        <v>7</v>
      </c>
      <c r="I18" s="34"/>
      <c r="J18" s="8" t="s">
        <v>17</v>
      </c>
      <c r="K18" s="8" t="s">
        <v>37</v>
      </c>
      <c r="L18" s="8" t="s">
        <v>175</v>
      </c>
    </row>
    <row r="19" spans="4:12" x14ac:dyDescent="0.25">
      <c r="D19">
        <v>0</v>
      </c>
      <c r="E19">
        <v>0.73825650585489877</v>
      </c>
      <c r="F19">
        <v>0.73825650585489877</v>
      </c>
      <c r="G19">
        <v>0.73825650585489877</v>
      </c>
      <c r="H19">
        <v>0.99355233025975309</v>
      </c>
      <c r="I19" s="34"/>
      <c r="J19" s="32">
        <f>AVERAGE(E19:H19)</f>
        <v>0.80208046195611238</v>
      </c>
      <c r="K19" s="8">
        <f>STDEV(E19:H19)/SQRT(COUNT(E19:H19))</f>
        <v>6.3823956101213164E-2</v>
      </c>
      <c r="L19" s="8">
        <f>COUNT(E19:H19)</f>
        <v>4</v>
      </c>
    </row>
    <row r="20" spans="4:12" x14ac:dyDescent="0.25">
      <c r="D20">
        <v>1</v>
      </c>
      <c r="E20">
        <v>0.14230803197674546</v>
      </c>
      <c r="F20">
        <v>0.15119329789605021</v>
      </c>
      <c r="G20">
        <v>0.19675628712633361</v>
      </c>
      <c r="H20">
        <v>0.14230803197674546</v>
      </c>
      <c r="I20" s="34"/>
      <c r="J20" s="32">
        <f t="shared" ref="J20:J28" si="3">AVERAGE(E20:H20)</f>
        <v>0.15814141224396869</v>
      </c>
      <c r="K20" s="8">
        <f t="shared" ref="K20:K28" si="4">STDEV(E20:H20)/SQRT(COUNT(E20:H20))</f>
        <v>1.3040886717504516E-2</v>
      </c>
      <c r="L20" s="8">
        <f t="shared" ref="L20:L28" si="5">COUNT(E20:H20)</f>
        <v>4</v>
      </c>
    </row>
    <row r="21" spans="4:12" x14ac:dyDescent="0.25">
      <c r="D21">
        <v>2</v>
      </c>
      <c r="E21">
        <v>0.29530260234195954</v>
      </c>
      <c r="F21">
        <v>0.50131854772067463</v>
      </c>
      <c r="G21">
        <v>0.02</v>
      </c>
      <c r="H21">
        <v>5.291239830948212E-2</v>
      </c>
      <c r="I21" s="34"/>
      <c r="J21" s="32">
        <f t="shared" si="3"/>
        <v>0.21738338709302907</v>
      </c>
      <c r="K21" s="8">
        <f t="shared" si="4"/>
        <v>0.11280569104933279</v>
      </c>
      <c r="L21" s="8">
        <f t="shared" si="5"/>
        <v>4</v>
      </c>
    </row>
    <row r="22" spans="4:12" x14ac:dyDescent="0.25">
      <c r="D22">
        <v>3</v>
      </c>
      <c r="E22">
        <v>0.44295390351293923</v>
      </c>
      <c r="F22">
        <v>0.54150854227005385</v>
      </c>
      <c r="G22">
        <v>0.26494728806926748</v>
      </c>
      <c r="H22">
        <v>0.16423062903961066</v>
      </c>
      <c r="I22" s="34"/>
      <c r="J22" s="32">
        <f t="shared" si="3"/>
        <v>0.35341009072296786</v>
      </c>
      <c r="K22" s="8">
        <f t="shared" si="4"/>
        <v>8.5153615141269373E-2</v>
      </c>
      <c r="L22" s="8">
        <f t="shared" si="5"/>
        <v>4</v>
      </c>
    </row>
    <row r="23" spans="4:12" x14ac:dyDescent="0.25">
      <c r="D23">
        <v>4</v>
      </c>
      <c r="E23">
        <v>0.73825650585489877</v>
      </c>
      <c r="F23">
        <v>0.81318875415283121</v>
      </c>
      <c r="G23">
        <v>0.40537678207229355</v>
      </c>
      <c r="H23">
        <v>8.3775943678372503E-2</v>
      </c>
      <c r="I23" s="34"/>
      <c r="J23" s="32">
        <f t="shared" si="3"/>
        <v>0.51014949643959906</v>
      </c>
      <c r="K23" s="8">
        <f t="shared" si="4"/>
        <v>0.16749062850149296</v>
      </c>
      <c r="L23" s="8">
        <f t="shared" si="5"/>
        <v>4</v>
      </c>
    </row>
    <row r="24" spans="4:12" x14ac:dyDescent="0.25">
      <c r="D24">
        <v>5</v>
      </c>
      <c r="E24">
        <v>0.44295390351293923</v>
      </c>
      <c r="F24">
        <v>0.33422482362593114</v>
      </c>
      <c r="G24">
        <v>7.8702514850533437E-2</v>
      </c>
      <c r="H24">
        <v>0.44295390351293923</v>
      </c>
      <c r="I24" s="34"/>
      <c r="J24" s="32">
        <f t="shared" si="3"/>
        <v>0.32470878637558576</v>
      </c>
      <c r="K24" s="8">
        <f t="shared" si="4"/>
        <v>8.5913452598269185E-2</v>
      </c>
      <c r="L24" s="8">
        <f t="shared" si="5"/>
        <v>4</v>
      </c>
    </row>
    <row r="25" spans="4:12" x14ac:dyDescent="0.25">
      <c r="D25">
        <v>6</v>
      </c>
      <c r="E25">
        <v>0.29530260234195954</v>
      </c>
      <c r="F25">
        <v>0.60389370718212376</v>
      </c>
      <c r="G25">
        <v>0.29530260234195954</v>
      </c>
      <c r="H25">
        <v>0.19675628712633361</v>
      </c>
      <c r="I25" s="34"/>
      <c r="J25" s="32">
        <f t="shared" si="3"/>
        <v>0.34781379974809412</v>
      </c>
      <c r="K25" s="8">
        <f t="shared" si="4"/>
        <v>8.846380748501359E-2</v>
      </c>
      <c r="L25" s="8">
        <f t="shared" si="5"/>
        <v>4</v>
      </c>
    </row>
    <row r="26" spans="4:12" x14ac:dyDescent="0.25">
      <c r="D26">
        <v>7</v>
      </c>
      <c r="E26">
        <v>0.1159144385303045</v>
      </c>
      <c r="F26">
        <v>6.8196779525813545E-2</v>
      </c>
      <c r="G26">
        <v>0.1159144385303045</v>
      </c>
      <c r="H26">
        <v>0.41057657259902663</v>
      </c>
      <c r="I26" s="34"/>
      <c r="J26" s="32">
        <f t="shared" si="3"/>
        <v>0.17765055729636231</v>
      </c>
      <c r="K26" s="8">
        <f t="shared" si="4"/>
        <v>7.8452403189033057E-2</v>
      </c>
      <c r="L26" s="8">
        <f t="shared" si="5"/>
        <v>4</v>
      </c>
    </row>
    <row r="27" spans="4:12" x14ac:dyDescent="0.25">
      <c r="D27">
        <v>8</v>
      </c>
      <c r="E27">
        <v>0.29530260234195954</v>
      </c>
      <c r="F27">
        <v>0.29530260234195954</v>
      </c>
      <c r="G27">
        <v>0.1159144385303045</v>
      </c>
      <c r="H27">
        <v>0.44295390351293923</v>
      </c>
      <c r="I27" s="34"/>
      <c r="J27" s="32">
        <f t="shared" si="3"/>
        <v>0.28736838668179071</v>
      </c>
      <c r="K27" s="8">
        <f t="shared" si="4"/>
        <v>6.691363397484365E-2</v>
      </c>
      <c r="L27" s="8">
        <f t="shared" si="5"/>
        <v>4</v>
      </c>
    </row>
    <row r="28" spans="4:12" x14ac:dyDescent="0.25">
      <c r="D28">
        <v>9</v>
      </c>
      <c r="E28">
        <v>0.1159144385303045</v>
      </c>
      <c r="F28">
        <v>0.02</v>
      </c>
      <c r="G28">
        <v>0.11812104093678379</v>
      </c>
      <c r="H28">
        <v>0.50131854772067463</v>
      </c>
      <c r="I28" s="35"/>
      <c r="J28" s="32">
        <f t="shared" si="3"/>
        <v>0.18883850679694072</v>
      </c>
      <c r="K28" s="8">
        <f t="shared" si="4"/>
        <v>0.1066415714216547</v>
      </c>
      <c r="L28" s="8">
        <f t="shared" si="5"/>
        <v>4</v>
      </c>
    </row>
    <row r="29" spans="4:12" x14ac:dyDescent="0.25">
      <c r="D29">
        <v>10</v>
      </c>
      <c r="E29">
        <v>0.29530260234195954</v>
      </c>
      <c r="F29">
        <v>0.33422482362593114</v>
      </c>
      <c r="G29">
        <v>5.4181710127539091E-2</v>
      </c>
      <c r="H29">
        <v>0.02</v>
      </c>
      <c r="J29" s="33">
        <f>AVERAGE(E29:H29)</f>
        <v>0.17592728402385746</v>
      </c>
      <c r="K29" s="8">
        <f>STDEV(E29:H29)/SQRT(COUNT(E29:H29))</f>
        <v>8.0851654453294328E-2</v>
      </c>
      <c r="L29" s="8">
        <f>COUNT(E29:H29)</f>
        <v>4</v>
      </c>
    </row>
    <row r="30" spans="4:12" x14ac:dyDescent="0.25">
      <c r="I30" s="34"/>
      <c r="J30" s="9"/>
      <c r="K30" s="9"/>
      <c r="L30" s="9"/>
    </row>
    <row r="31" spans="4:12" x14ac:dyDescent="0.25">
      <c r="D31" t="s">
        <v>8</v>
      </c>
      <c r="I31" s="34"/>
      <c r="J31" s="8" t="s">
        <v>17</v>
      </c>
      <c r="K31" s="8" t="s">
        <v>37</v>
      </c>
      <c r="L31" s="8" t="s">
        <v>175</v>
      </c>
    </row>
    <row r="32" spans="4:12" x14ac:dyDescent="0.25">
      <c r="D32">
        <v>0</v>
      </c>
      <c r="E32">
        <v>0.73825650585489877</v>
      </c>
      <c r="F32">
        <v>0.93845556813364628</v>
      </c>
      <c r="G32">
        <v>0.73825650585489877</v>
      </c>
      <c r="H32">
        <v>0.73825650585489877</v>
      </c>
      <c r="I32" s="34"/>
      <c r="J32" s="32">
        <f t="shared" ref="J32:J42" si="6">AVERAGE(E32:H32)</f>
        <v>0.78830627142458565</v>
      </c>
      <c r="K32" s="8">
        <f t="shared" ref="K32:K42" si="7">STDEV(E32:H32)/SQRT(COUNT(E32:H32))</f>
        <v>5.0049765569687113E-2</v>
      </c>
      <c r="L32" s="8">
        <f t="shared" ref="L32:L42" si="8">COUNT(E32:H32)</f>
        <v>4</v>
      </c>
    </row>
    <row r="33" spans="4:12" x14ac:dyDescent="0.25">
      <c r="D33">
        <v>1</v>
      </c>
      <c r="E33">
        <v>0.73825650585489877</v>
      </c>
      <c r="F33">
        <v>0.73825650585489877</v>
      </c>
      <c r="G33">
        <v>0.73825650585489877</v>
      </c>
      <c r="H33">
        <v>0.9025142371167566</v>
      </c>
      <c r="I33" s="34"/>
      <c r="J33" s="32">
        <f t="shared" si="6"/>
        <v>0.77932093867036323</v>
      </c>
      <c r="K33" s="8">
        <f t="shared" si="7"/>
        <v>4.1064432815464458E-2</v>
      </c>
      <c r="L33" s="8">
        <f t="shared" si="8"/>
        <v>4</v>
      </c>
    </row>
    <row r="34" spans="4:12" x14ac:dyDescent="0.25">
      <c r="D34">
        <v>2</v>
      </c>
      <c r="E34">
        <v>0.54150854227005385</v>
      </c>
      <c r="F34">
        <v>1.0134419551807339</v>
      </c>
      <c r="G34">
        <v>0.81318875415283121</v>
      </c>
      <c r="H34">
        <v>0.7519778215810119</v>
      </c>
      <c r="I34" s="34"/>
      <c r="J34" s="32">
        <f t="shared" si="6"/>
        <v>0.78002926829615771</v>
      </c>
      <c r="K34" s="8">
        <f t="shared" si="7"/>
        <v>9.7151108377529091E-2</v>
      </c>
      <c r="L34" s="8">
        <f t="shared" si="8"/>
        <v>4</v>
      </c>
    </row>
    <row r="35" spans="4:12" x14ac:dyDescent="0.25">
      <c r="D35">
        <v>3</v>
      </c>
      <c r="E35">
        <v>1.0134419551807339</v>
      </c>
      <c r="F35">
        <v>0.73825650585489877</v>
      </c>
      <c r="G35">
        <v>1.0134419551807339</v>
      </c>
      <c r="H35">
        <v>0.73825650585489877</v>
      </c>
      <c r="I35" s="34"/>
      <c r="J35" s="32">
        <f t="shared" si="6"/>
        <v>0.87584923051781627</v>
      </c>
      <c r="K35" s="8">
        <f t="shared" si="7"/>
        <v>7.9439196622669961E-2</v>
      </c>
      <c r="L35" s="8">
        <f t="shared" si="8"/>
        <v>4</v>
      </c>
    </row>
    <row r="36" spans="4:12" x14ac:dyDescent="0.25">
      <c r="D36">
        <v>4</v>
      </c>
      <c r="E36">
        <v>0.73825650585489877</v>
      </c>
      <c r="F36">
        <v>0.73825650585489877</v>
      </c>
      <c r="G36">
        <v>0.73825650585489877</v>
      </c>
      <c r="H36">
        <v>0.73825650585489877</v>
      </c>
      <c r="I36" s="34"/>
      <c r="J36" s="32">
        <f t="shared" si="6"/>
        <v>0.73825650585489877</v>
      </c>
      <c r="K36" s="8">
        <f t="shared" si="7"/>
        <v>0</v>
      </c>
      <c r="L36" s="8">
        <f t="shared" si="8"/>
        <v>4</v>
      </c>
    </row>
    <row r="37" spans="4:12" x14ac:dyDescent="0.25">
      <c r="D37">
        <v>5</v>
      </c>
      <c r="E37">
        <v>0.73825650585489877</v>
      </c>
      <c r="F37">
        <v>0.73825650585489877</v>
      </c>
      <c r="G37">
        <v>0.73825650585489877</v>
      </c>
      <c r="H37">
        <v>0.73825650585489877</v>
      </c>
      <c r="I37" s="34"/>
      <c r="J37" s="32">
        <f t="shared" si="6"/>
        <v>0.73825650585489877</v>
      </c>
      <c r="K37" s="8">
        <f t="shared" si="7"/>
        <v>0</v>
      </c>
      <c r="L37" s="8">
        <f t="shared" si="8"/>
        <v>4</v>
      </c>
    </row>
    <row r="38" spans="4:12" x14ac:dyDescent="0.25">
      <c r="D38">
        <v>6</v>
      </c>
      <c r="E38">
        <v>0.73825650585489877</v>
      </c>
      <c r="F38">
        <v>0.73825650585489877</v>
      </c>
      <c r="G38">
        <v>0.73825650585489877</v>
      </c>
      <c r="H38">
        <v>0.73825650585489877</v>
      </c>
      <c r="I38" s="34"/>
      <c r="J38" s="32">
        <f t="shared" si="6"/>
        <v>0.73825650585489877</v>
      </c>
      <c r="K38" s="8">
        <f t="shared" si="7"/>
        <v>0</v>
      </c>
      <c r="L38" s="8">
        <f t="shared" si="8"/>
        <v>4</v>
      </c>
    </row>
    <row r="39" spans="4:12" x14ac:dyDescent="0.25">
      <c r="D39">
        <v>7</v>
      </c>
      <c r="E39">
        <v>0.73825650585489877</v>
      </c>
      <c r="F39">
        <v>0.73825650585489877</v>
      </c>
      <c r="G39">
        <v>0.73825650585489877</v>
      </c>
      <c r="H39">
        <v>0.73825650585489877</v>
      </c>
      <c r="I39" s="34"/>
      <c r="J39" s="32">
        <f t="shared" si="6"/>
        <v>0.73825650585489877</v>
      </c>
      <c r="K39" s="8">
        <f t="shared" si="7"/>
        <v>0</v>
      </c>
      <c r="L39" s="8">
        <f t="shared" si="8"/>
        <v>4</v>
      </c>
    </row>
    <row r="40" spans="4:12" x14ac:dyDescent="0.25">
      <c r="D40">
        <v>8</v>
      </c>
      <c r="E40">
        <v>0.73825650585489877</v>
      </c>
      <c r="F40">
        <v>0.73825650585489877</v>
      </c>
      <c r="G40">
        <v>0.73825650585489877</v>
      </c>
      <c r="H40">
        <v>0.44295390351293923</v>
      </c>
      <c r="I40" s="34"/>
      <c r="J40" s="32">
        <f t="shared" si="6"/>
        <v>0.66443085526940893</v>
      </c>
      <c r="K40" s="8">
        <f t="shared" si="7"/>
        <v>7.3825650585489608E-2</v>
      </c>
      <c r="L40" s="8">
        <f t="shared" si="8"/>
        <v>4</v>
      </c>
    </row>
    <row r="41" spans="4:12" x14ac:dyDescent="0.25">
      <c r="D41">
        <v>9</v>
      </c>
      <c r="E41">
        <v>0.73825650585489877</v>
      </c>
      <c r="F41">
        <v>0.73825650585489877</v>
      </c>
      <c r="G41">
        <v>0.73825650585489877</v>
      </c>
      <c r="H41">
        <v>0.60389370718212376</v>
      </c>
      <c r="I41" s="34"/>
      <c r="J41" s="32">
        <f t="shared" si="6"/>
        <v>0.70466580618670505</v>
      </c>
      <c r="K41" s="8">
        <f t="shared" si="7"/>
        <v>3.3590699668193752E-2</v>
      </c>
      <c r="L41" s="8">
        <f t="shared" si="8"/>
        <v>4</v>
      </c>
    </row>
    <row r="42" spans="4:12" x14ac:dyDescent="0.25">
      <c r="D42">
        <v>10</v>
      </c>
      <c r="E42">
        <v>0.9025142371167566</v>
      </c>
      <c r="F42">
        <v>0.73825650585489877</v>
      </c>
      <c r="G42">
        <v>1.0134419551807339</v>
      </c>
      <c r="H42">
        <v>0.73825650585489877</v>
      </c>
      <c r="I42" s="34"/>
      <c r="J42" s="32">
        <f t="shared" si="6"/>
        <v>0.84811730100182203</v>
      </c>
      <c r="K42" s="8">
        <f t="shared" si="7"/>
        <v>6.7348630621254221E-2</v>
      </c>
      <c r="L42" s="8">
        <f t="shared" si="8"/>
        <v>4</v>
      </c>
    </row>
    <row r="43" spans="4:12" x14ac:dyDescent="0.25">
      <c r="J43" s="34"/>
      <c r="K43" s="9"/>
      <c r="L43" s="9"/>
    </row>
    <row r="44" spans="4:12" x14ac:dyDescent="0.25">
      <c r="D44" t="s">
        <v>9</v>
      </c>
      <c r="I44" s="34"/>
      <c r="J44" s="8" t="s">
        <v>17</v>
      </c>
      <c r="K44" s="8" t="s">
        <v>37</v>
      </c>
      <c r="L44" s="8" t="s">
        <v>175</v>
      </c>
    </row>
    <row r="45" spans="4:12" x14ac:dyDescent="0.25">
      <c r="D45">
        <v>0</v>
      </c>
      <c r="E45">
        <v>0.73825650585489877</v>
      </c>
      <c r="F45">
        <v>0.73825650585489877</v>
      </c>
      <c r="G45">
        <v>0.9025142371167566</v>
      </c>
      <c r="H45">
        <v>0.99355233025975309</v>
      </c>
      <c r="I45" s="34"/>
      <c r="J45" s="32">
        <f t="shared" ref="J45:J55" si="9">AVERAGE(E45:H45)</f>
        <v>0.84314489477157684</v>
      </c>
      <c r="K45" s="8">
        <f t="shared" ref="K45:K55" si="10">STDEV(E45:H45)/SQRT(COUNT(E45:H45))</f>
        <v>6.3344470766135655E-2</v>
      </c>
      <c r="L45" s="8">
        <f t="shared" ref="L45:L55" si="11">COUNT(E45:H45)</f>
        <v>4</v>
      </c>
    </row>
    <row r="46" spans="4:12" x14ac:dyDescent="0.25">
      <c r="D46">
        <v>1</v>
      </c>
      <c r="E46">
        <v>0.73825650585489877</v>
      </c>
      <c r="F46">
        <v>0.73825650585489877</v>
      </c>
      <c r="G46">
        <v>0.73825650585489877</v>
      </c>
      <c r="H46">
        <v>0.73825650585489877</v>
      </c>
      <c r="I46" s="34"/>
      <c r="J46" s="32">
        <f t="shared" si="9"/>
        <v>0.73825650585489877</v>
      </c>
      <c r="K46" s="8">
        <f t="shared" si="10"/>
        <v>0</v>
      </c>
      <c r="L46" s="8">
        <f t="shared" si="11"/>
        <v>4</v>
      </c>
    </row>
    <row r="47" spans="4:12" x14ac:dyDescent="0.25">
      <c r="D47">
        <v>2</v>
      </c>
      <c r="E47">
        <v>0.73825650585489877</v>
      </c>
      <c r="F47">
        <v>0.81318875415283121</v>
      </c>
      <c r="G47">
        <v>0.73825650585489877</v>
      </c>
      <c r="H47">
        <v>0.73825650585489877</v>
      </c>
      <c r="I47" s="34"/>
      <c r="J47" s="32">
        <f t="shared" si="9"/>
        <v>0.75698956792938188</v>
      </c>
      <c r="K47" s="8">
        <f t="shared" si="10"/>
        <v>1.8733062074483109E-2</v>
      </c>
      <c r="L47" s="8">
        <f t="shared" si="11"/>
        <v>4</v>
      </c>
    </row>
    <row r="48" spans="4:12" x14ac:dyDescent="0.25">
      <c r="D48">
        <v>3</v>
      </c>
      <c r="E48">
        <v>0.73825650585489877</v>
      </c>
      <c r="F48">
        <v>0.73825650585489877</v>
      </c>
      <c r="G48">
        <v>0.73825650585489877</v>
      </c>
      <c r="H48">
        <v>0.73825650585489877</v>
      </c>
      <c r="I48" s="34"/>
      <c r="J48" s="32">
        <f t="shared" si="9"/>
        <v>0.73825650585489877</v>
      </c>
      <c r="K48" s="8">
        <f t="shared" si="10"/>
        <v>0</v>
      </c>
      <c r="L48" s="8">
        <f t="shared" si="11"/>
        <v>4</v>
      </c>
    </row>
    <row r="49" spans="4:12" x14ac:dyDescent="0.25">
      <c r="D49">
        <v>4</v>
      </c>
      <c r="E49">
        <v>0.73825650585489877</v>
      </c>
      <c r="F49">
        <v>0.73825650585489877</v>
      </c>
      <c r="G49">
        <v>1.0134419551807339</v>
      </c>
      <c r="H49">
        <v>0.73825650585489877</v>
      </c>
      <c r="I49" s="34"/>
      <c r="J49" s="32">
        <f t="shared" si="9"/>
        <v>0.80705286818635746</v>
      </c>
      <c r="K49" s="8">
        <f t="shared" si="10"/>
        <v>6.8796362331459235E-2</v>
      </c>
      <c r="L49" s="8">
        <f t="shared" si="11"/>
        <v>4</v>
      </c>
    </row>
    <row r="50" spans="4:12" x14ac:dyDescent="0.25">
      <c r="D50">
        <v>5</v>
      </c>
      <c r="E50">
        <v>0.73825650585489877</v>
      </c>
      <c r="F50">
        <v>0.46829358346337546</v>
      </c>
      <c r="G50">
        <v>0.73825650585489877</v>
      </c>
      <c r="H50">
        <v>0.9025142371167566</v>
      </c>
      <c r="I50" s="34"/>
      <c r="J50" s="32">
        <f t="shared" si="9"/>
        <v>0.71183020807248232</v>
      </c>
      <c r="K50" s="8">
        <f t="shared" si="10"/>
        <v>8.993849050301235E-2</v>
      </c>
      <c r="L50" s="8">
        <f t="shared" si="11"/>
        <v>4</v>
      </c>
    </row>
    <row r="51" spans="4:12" x14ac:dyDescent="0.25">
      <c r="D51">
        <v>6</v>
      </c>
      <c r="E51">
        <v>0.73825650585489877</v>
      </c>
      <c r="F51">
        <v>0.73825650585489877</v>
      </c>
      <c r="G51">
        <v>0.73825650585489877</v>
      </c>
      <c r="H51">
        <v>0.73825650585489877</v>
      </c>
      <c r="I51" s="34"/>
      <c r="J51" s="32">
        <f t="shared" si="9"/>
        <v>0.73825650585489877</v>
      </c>
      <c r="K51" s="8">
        <f t="shared" si="10"/>
        <v>0</v>
      </c>
      <c r="L51" s="8">
        <f t="shared" si="11"/>
        <v>4</v>
      </c>
    </row>
    <row r="52" spans="4:12" x14ac:dyDescent="0.25">
      <c r="D52">
        <v>7</v>
      </c>
      <c r="E52">
        <v>0.73825650585489877</v>
      </c>
      <c r="F52">
        <v>0.73825650585489877</v>
      </c>
      <c r="G52">
        <v>0.73825650585489877</v>
      </c>
      <c r="H52">
        <v>0.66236822017316865</v>
      </c>
      <c r="I52" s="34"/>
      <c r="J52" s="32">
        <f t="shared" si="9"/>
        <v>0.71928443443446621</v>
      </c>
      <c r="K52" s="8">
        <f t="shared" si="10"/>
        <v>1.8972071420432529E-2</v>
      </c>
      <c r="L52" s="8">
        <f t="shared" si="11"/>
        <v>4</v>
      </c>
    </row>
    <row r="53" spans="4:12" x14ac:dyDescent="0.25">
      <c r="D53">
        <v>8</v>
      </c>
      <c r="E53">
        <v>0.73825650585489877</v>
      </c>
      <c r="F53">
        <v>0.73825650585489877</v>
      </c>
      <c r="G53">
        <v>0.73825650585489877</v>
      </c>
      <c r="H53">
        <v>0.73825650585489877</v>
      </c>
      <c r="I53" s="34"/>
      <c r="J53" s="32">
        <f t="shared" si="9"/>
        <v>0.73825650585489877</v>
      </c>
      <c r="K53" s="8">
        <f t="shared" si="10"/>
        <v>0</v>
      </c>
      <c r="L53" s="8">
        <f t="shared" si="11"/>
        <v>4</v>
      </c>
    </row>
    <row r="54" spans="4:12" x14ac:dyDescent="0.25">
      <c r="D54">
        <v>9</v>
      </c>
      <c r="E54">
        <v>0.73825650585489877</v>
      </c>
      <c r="F54">
        <v>0.46829358346337546</v>
      </c>
      <c r="G54">
        <v>0.73825650585489877</v>
      </c>
      <c r="H54">
        <v>0.73825650585489877</v>
      </c>
      <c r="I54" s="34"/>
      <c r="J54" s="32">
        <f t="shared" si="9"/>
        <v>0.67076577525701786</v>
      </c>
      <c r="K54" s="8">
        <f t="shared" si="10"/>
        <v>6.7490730597880966E-2</v>
      </c>
      <c r="L54" s="8">
        <f t="shared" si="11"/>
        <v>4</v>
      </c>
    </row>
    <row r="55" spans="4:12" x14ac:dyDescent="0.25">
      <c r="D55">
        <v>10</v>
      </c>
      <c r="E55">
        <v>1.2532963693016868</v>
      </c>
      <c r="F55">
        <v>0.81318875415283121</v>
      </c>
      <c r="G55">
        <v>0.73825650585489877</v>
      </c>
      <c r="H55">
        <v>0.81318875415283121</v>
      </c>
      <c r="J55" s="32">
        <f t="shared" si="9"/>
        <v>0.9044825958655619</v>
      </c>
      <c r="K55" s="8">
        <f t="shared" si="10"/>
        <v>0.11760502136683341</v>
      </c>
      <c r="L55" s="8">
        <f t="shared" si="11"/>
        <v>4</v>
      </c>
    </row>
    <row r="57" spans="4:12" x14ac:dyDescent="0.25">
      <c r="I57"/>
    </row>
    <row r="58" spans="4:12" x14ac:dyDescent="0.25">
      <c r="I58"/>
    </row>
  </sheetData>
  <mergeCells count="3">
    <mergeCell ref="C4:E4"/>
    <mergeCell ref="F4:H4"/>
    <mergeCell ref="L4:M4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53"/>
  <sheetViews>
    <sheetView topLeftCell="A16" workbookViewId="0">
      <selection activeCell="P5" sqref="P5"/>
    </sheetView>
  </sheetViews>
  <sheetFormatPr defaultRowHeight="15" x14ac:dyDescent="0.25"/>
  <cols>
    <col min="16" max="16" width="11.140625" bestFit="1" customWidth="1"/>
  </cols>
  <sheetData>
    <row r="3" spans="4:16" x14ac:dyDescent="0.25">
      <c r="G3" s="13" t="s">
        <v>113</v>
      </c>
      <c r="H3" s="13"/>
    </row>
    <row r="5" spans="4:16" x14ac:dyDescent="0.25">
      <c r="D5" t="s">
        <v>2</v>
      </c>
      <c r="N5" s="8" t="s">
        <v>17</v>
      </c>
      <c r="O5" s="8" t="s">
        <v>37</v>
      </c>
      <c r="P5" s="8" t="s">
        <v>175</v>
      </c>
    </row>
    <row r="6" spans="4:16" x14ac:dyDescent="0.25">
      <c r="D6" t="s">
        <v>36</v>
      </c>
      <c r="E6">
        <v>0.75875161212535136</v>
      </c>
      <c r="F6">
        <v>0.96753624003896366</v>
      </c>
      <c r="G6">
        <v>0.91060076325136696</v>
      </c>
      <c r="H6">
        <v>0.75722243775403986</v>
      </c>
      <c r="N6" s="8">
        <f>AVERAGE(E6:L6)</f>
        <v>0.8485277632924304</v>
      </c>
      <c r="O6" s="8">
        <f>STDEV(E6:L6)/SQRT(COUNT(E6:L6))</f>
        <v>5.3550984002380161E-2</v>
      </c>
      <c r="P6" s="8">
        <f>COUNT(E6:L6)</f>
        <v>4</v>
      </c>
    </row>
    <row r="7" spans="4:16" x14ac:dyDescent="0.25">
      <c r="D7" t="s">
        <v>33</v>
      </c>
      <c r="E7">
        <v>0.84845339409358733</v>
      </c>
      <c r="F7">
        <v>0.69593271135040624</v>
      </c>
      <c r="G7">
        <v>0.75698626570750083</v>
      </c>
      <c r="H7">
        <v>0.62888031383928367</v>
      </c>
      <c r="N7" s="8">
        <f t="shared" ref="N7:N15" si="0">AVERAGE(E7:L7)</f>
        <v>0.73256317124769443</v>
      </c>
      <c r="O7" s="8">
        <f t="shared" ref="O7:O15" si="1">STDEV(E7:L7)/SQRT(COUNT(E7:L7))</f>
        <v>4.6653828716518839E-2</v>
      </c>
      <c r="P7" s="8">
        <f t="shared" ref="P7:P15" si="2">COUNT(E7:L7)</f>
        <v>4</v>
      </c>
    </row>
    <row r="8" spans="4:16" x14ac:dyDescent="0.25">
      <c r="D8" t="s">
        <v>35</v>
      </c>
      <c r="E8">
        <v>1.280440052069558</v>
      </c>
      <c r="F8">
        <v>0.7061549232579315</v>
      </c>
      <c r="G8">
        <v>0.62888031383928367</v>
      </c>
      <c r="H8">
        <v>0.75698626570750083</v>
      </c>
      <c r="N8" s="8">
        <f t="shared" si="0"/>
        <v>0.8431153887185685</v>
      </c>
      <c r="O8" s="8">
        <f t="shared" si="1"/>
        <v>0.14813448940445936</v>
      </c>
      <c r="P8" s="8">
        <f t="shared" si="2"/>
        <v>4</v>
      </c>
    </row>
    <row r="9" spans="4:16" x14ac:dyDescent="0.25">
      <c r="D9" t="s">
        <v>15</v>
      </c>
      <c r="E9">
        <v>0.75224489714353804</v>
      </c>
      <c r="F9">
        <v>0.60807794297736373</v>
      </c>
      <c r="G9">
        <v>0.60807794297736373</v>
      </c>
      <c r="H9">
        <v>0.85069915221822523</v>
      </c>
      <c r="N9" s="8">
        <f t="shared" si="0"/>
        <v>0.70477498382912263</v>
      </c>
      <c r="O9" s="8">
        <f t="shared" si="1"/>
        <v>5.933512942677302E-2</v>
      </c>
      <c r="P9" s="8">
        <f t="shared" si="2"/>
        <v>4</v>
      </c>
    </row>
    <row r="10" spans="4:16" x14ac:dyDescent="0.25">
      <c r="D10" t="s">
        <v>54</v>
      </c>
      <c r="E10">
        <v>0.52836742634925349</v>
      </c>
      <c r="F10">
        <v>0.60807794297736373</v>
      </c>
      <c r="G10">
        <v>0.75224489714353804</v>
      </c>
      <c r="H10">
        <v>0.7061549232579315</v>
      </c>
      <c r="N10" s="8">
        <f t="shared" si="0"/>
        <v>0.64871129743202172</v>
      </c>
      <c r="O10" s="8">
        <f t="shared" si="1"/>
        <v>5.0127082848392721E-2</v>
      </c>
      <c r="P10" s="8">
        <f t="shared" si="2"/>
        <v>4</v>
      </c>
    </row>
    <row r="11" spans="4:16" x14ac:dyDescent="0.25">
      <c r="D11" t="s">
        <v>109</v>
      </c>
      <c r="E11">
        <v>0.54142119163740998</v>
      </c>
      <c r="F11">
        <v>0.3620489150608403</v>
      </c>
      <c r="G11">
        <v>0.75224489714353804</v>
      </c>
      <c r="H11">
        <v>0.3620489150608403</v>
      </c>
      <c r="N11" s="8">
        <f t="shared" si="0"/>
        <v>0.50444097972565716</v>
      </c>
      <c r="O11" s="8">
        <f t="shared" si="1"/>
        <v>9.2792473527268049E-2</v>
      </c>
      <c r="P11" s="8">
        <f t="shared" si="2"/>
        <v>4</v>
      </c>
    </row>
    <row r="12" spans="4:16" x14ac:dyDescent="0.25">
      <c r="D12" t="s">
        <v>110</v>
      </c>
      <c r="E12">
        <v>0.59310555458068259</v>
      </c>
      <c r="F12">
        <v>1.070235248249892</v>
      </c>
      <c r="G12">
        <v>0.7061549232579315</v>
      </c>
      <c r="H12">
        <v>0.3620489150608403</v>
      </c>
      <c r="N12" s="8">
        <f t="shared" si="0"/>
        <v>0.68288616028733662</v>
      </c>
      <c r="O12" s="8">
        <f t="shared" si="1"/>
        <v>0.14764197866268294</v>
      </c>
      <c r="P12" s="8">
        <f t="shared" si="2"/>
        <v>4</v>
      </c>
    </row>
    <row r="13" spans="4:16" x14ac:dyDescent="0.25">
      <c r="D13" t="s">
        <v>111</v>
      </c>
      <c r="E13">
        <v>0.85069915221822523</v>
      </c>
      <c r="F13">
        <v>0.32563867776995803</v>
      </c>
      <c r="G13">
        <v>0.65482919780207738</v>
      </c>
      <c r="H13">
        <v>0.21200786993558807</v>
      </c>
      <c r="N13" s="8">
        <f t="shared" si="0"/>
        <v>0.5107937244314622</v>
      </c>
      <c r="O13" s="8">
        <f t="shared" si="1"/>
        <v>0.14714995061134434</v>
      </c>
      <c r="P13" s="8">
        <f t="shared" si="2"/>
        <v>4</v>
      </c>
    </row>
    <row r="14" spans="4:16" x14ac:dyDescent="0.25">
      <c r="D14" t="s">
        <v>16</v>
      </c>
      <c r="E14">
        <v>0.91618673593349942</v>
      </c>
      <c r="F14">
        <v>0.84845339409358733</v>
      </c>
      <c r="G14">
        <v>0.7061549232579315</v>
      </c>
      <c r="H14">
        <v>0.3620489150608403</v>
      </c>
      <c r="N14" s="8">
        <f t="shared" si="0"/>
        <v>0.70821099208646465</v>
      </c>
      <c r="O14" s="8">
        <f t="shared" si="1"/>
        <v>0.12340794556374694</v>
      </c>
      <c r="P14" s="8">
        <f t="shared" si="2"/>
        <v>4</v>
      </c>
    </row>
    <row r="15" spans="4:16" x14ac:dyDescent="0.25">
      <c r="D15" t="s">
        <v>112</v>
      </c>
      <c r="E15">
        <v>0.81311364741062153</v>
      </c>
      <c r="F15">
        <v>0.4427425380774605</v>
      </c>
      <c r="G15">
        <v>0.54142119163740998</v>
      </c>
      <c r="H15">
        <v>0.3620489150608403</v>
      </c>
      <c r="N15" s="8">
        <f t="shared" si="0"/>
        <v>0.53983157304658302</v>
      </c>
      <c r="O15" s="8">
        <f t="shared" si="1"/>
        <v>9.8199869843637239E-2</v>
      </c>
      <c r="P15" s="8">
        <f t="shared" si="2"/>
        <v>4</v>
      </c>
    </row>
    <row r="18" spans="4:16" x14ac:dyDescent="0.25">
      <c r="D18" t="s">
        <v>3</v>
      </c>
      <c r="N18" s="8" t="s">
        <v>17</v>
      </c>
      <c r="O18" s="8" t="s">
        <v>37</v>
      </c>
      <c r="P18" s="8" t="s">
        <v>19</v>
      </c>
    </row>
    <row r="19" spans="4:16" x14ac:dyDescent="0.25">
      <c r="D19" t="s">
        <v>36</v>
      </c>
      <c r="E19">
        <v>1.0394055300103979</v>
      </c>
      <c r="F19">
        <v>1.0150267273655482</v>
      </c>
      <c r="G19">
        <v>0.80102057048170205</v>
      </c>
      <c r="H19">
        <v>0.78924065492071349</v>
      </c>
      <c r="N19" s="8">
        <f>AVERAGE(E19:L19)</f>
        <v>0.91117337069459048</v>
      </c>
      <c r="O19" s="8">
        <f>STDEV(E19:L19)/SQRT(COUNT(E19:L19))</f>
        <v>6.7224891809354634E-2</v>
      </c>
      <c r="P19" s="8">
        <f>COUNT(E19:L19)</f>
        <v>4</v>
      </c>
    </row>
    <row r="20" spans="4:16" x14ac:dyDescent="0.25">
      <c r="D20" t="s">
        <v>33</v>
      </c>
      <c r="E20">
        <v>0.60807794297736373</v>
      </c>
      <c r="F20">
        <v>0.75698626570750083</v>
      </c>
      <c r="G20">
        <v>0.4427425380774605</v>
      </c>
      <c r="H20">
        <v>0.7061549232579315</v>
      </c>
      <c r="N20" s="8">
        <f t="shared" ref="N20:N28" si="3">AVERAGE(E20:L20)</f>
        <v>0.62849041750506418</v>
      </c>
      <c r="O20" s="8">
        <f t="shared" ref="O20:O28" si="4">STDEV(E20:L20)/SQRT(COUNT(E20:L20))</f>
        <v>6.9198929596307357E-2</v>
      </c>
      <c r="P20" s="8">
        <f t="shared" ref="P20:P28" si="5">COUNT(E20:L20)</f>
        <v>4</v>
      </c>
    </row>
    <row r="21" spans="4:16" x14ac:dyDescent="0.25">
      <c r="D21" t="s">
        <v>35</v>
      </c>
      <c r="E21">
        <v>0.75698626570750083</v>
      </c>
      <c r="F21">
        <v>0.62888031383928367</v>
      </c>
      <c r="G21">
        <v>0.59310555458068259</v>
      </c>
      <c r="H21">
        <v>0.75698626570750083</v>
      </c>
      <c r="N21" s="8">
        <f t="shared" si="3"/>
        <v>0.68398959995874198</v>
      </c>
      <c r="O21" s="8">
        <f t="shared" si="4"/>
        <v>4.2772625145207695E-2</v>
      </c>
      <c r="P21" s="8">
        <f t="shared" si="5"/>
        <v>4</v>
      </c>
    </row>
    <row r="22" spans="4:16" x14ac:dyDescent="0.25">
      <c r="D22" t="s">
        <v>15</v>
      </c>
      <c r="E22">
        <v>0.75224489714353804</v>
      </c>
      <c r="F22">
        <v>0.75698626570750083</v>
      </c>
      <c r="G22">
        <v>0.84845339409358733</v>
      </c>
      <c r="H22">
        <v>0.60807794297736373</v>
      </c>
      <c r="N22" s="8">
        <f t="shared" si="3"/>
        <v>0.74144062498049745</v>
      </c>
      <c r="O22" s="8">
        <f t="shared" si="4"/>
        <v>4.9661971489684341E-2</v>
      </c>
      <c r="P22" s="8">
        <f t="shared" si="5"/>
        <v>4</v>
      </c>
    </row>
    <row r="23" spans="4:16" x14ac:dyDescent="0.25">
      <c r="D23" t="s">
        <v>54</v>
      </c>
      <c r="E23">
        <v>0.81311364741062153</v>
      </c>
      <c r="F23">
        <v>0.62888031383928367</v>
      </c>
      <c r="G23">
        <v>0.75224489714353804</v>
      </c>
      <c r="H23">
        <v>0.62417733029299682</v>
      </c>
      <c r="N23" s="8">
        <f t="shared" si="3"/>
        <v>0.70460404717160996</v>
      </c>
      <c r="O23" s="8">
        <f t="shared" si="4"/>
        <v>4.6767621017587337E-2</v>
      </c>
      <c r="P23" s="8">
        <f t="shared" si="5"/>
        <v>4</v>
      </c>
    </row>
    <row r="24" spans="4:16" x14ac:dyDescent="0.25">
      <c r="D24" t="s">
        <v>109</v>
      </c>
      <c r="E24">
        <v>0.84845339409358733</v>
      </c>
      <c r="F24">
        <v>0.50948951438864865</v>
      </c>
      <c r="G24">
        <v>0.65482919780207738</v>
      </c>
      <c r="H24">
        <v>0.75224489714353804</v>
      </c>
      <c r="N24" s="8">
        <f t="shared" si="3"/>
        <v>0.69125425085696279</v>
      </c>
      <c r="O24" s="8">
        <f t="shared" si="4"/>
        <v>7.2339842342832472E-2</v>
      </c>
      <c r="P24" s="8">
        <f t="shared" si="5"/>
        <v>4</v>
      </c>
    </row>
    <row r="25" spans="4:16" x14ac:dyDescent="0.25">
      <c r="D25" t="s">
        <v>110</v>
      </c>
      <c r="E25">
        <v>0.62888031383928367</v>
      </c>
      <c r="F25">
        <v>0.4427425380774605</v>
      </c>
      <c r="G25">
        <v>0.75698626570750083</v>
      </c>
      <c r="H25">
        <v>0.4427425380774605</v>
      </c>
      <c r="N25" s="8">
        <f t="shared" si="3"/>
        <v>0.56783791392542637</v>
      </c>
      <c r="O25" s="8">
        <f t="shared" si="4"/>
        <v>7.6811988911348966E-2</v>
      </c>
      <c r="P25" s="8">
        <f t="shared" si="5"/>
        <v>4</v>
      </c>
    </row>
    <row r="26" spans="4:16" x14ac:dyDescent="0.25">
      <c r="D26" t="s">
        <v>111</v>
      </c>
      <c r="E26">
        <v>1.0239906708906508</v>
      </c>
      <c r="F26">
        <v>0.59310555458068259</v>
      </c>
      <c r="G26">
        <v>0.84845339409358733</v>
      </c>
      <c r="H26">
        <v>0.62888031383928367</v>
      </c>
      <c r="N26" s="8">
        <f t="shared" si="3"/>
        <v>0.77360748335105101</v>
      </c>
      <c r="O26" s="8">
        <f t="shared" si="4"/>
        <v>0.10075570738262661</v>
      </c>
      <c r="P26" s="8">
        <f t="shared" si="5"/>
        <v>4</v>
      </c>
    </row>
    <row r="27" spans="4:16" x14ac:dyDescent="0.25">
      <c r="D27" t="s">
        <v>16</v>
      </c>
      <c r="E27">
        <v>0.84845339409358733</v>
      </c>
      <c r="F27">
        <v>0.88580073371533519</v>
      </c>
      <c r="G27">
        <v>0.62888031383928367</v>
      </c>
      <c r="H27">
        <v>0.91618673593349942</v>
      </c>
      <c r="N27" s="8">
        <f t="shared" si="3"/>
        <v>0.81983029439542632</v>
      </c>
      <c r="O27" s="8">
        <f t="shared" si="4"/>
        <v>6.5139491094537663E-2</v>
      </c>
      <c r="P27" s="8">
        <f t="shared" si="5"/>
        <v>4</v>
      </c>
    </row>
    <row r="28" spans="4:16" x14ac:dyDescent="0.25">
      <c r="D28" t="s">
        <v>112</v>
      </c>
      <c r="E28">
        <v>0.84845339409358733</v>
      </c>
      <c r="F28">
        <v>0.54142119163740998</v>
      </c>
      <c r="G28">
        <v>0.7061549232579315</v>
      </c>
      <c r="H28">
        <v>0.65482919780207738</v>
      </c>
      <c r="N28" s="8">
        <f t="shared" si="3"/>
        <v>0.68771467669775155</v>
      </c>
      <c r="O28" s="8">
        <f t="shared" si="4"/>
        <v>6.367902353245064E-2</v>
      </c>
      <c r="P28" s="8">
        <f t="shared" si="5"/>
        <v>4</v>
      </c>
    </row>
    <row r="31" spans="4:16" x14ac:dyDescent="0.25">
      <c r="D31" t="s">
        <v>4</v>
      </c>
      <c r="N31" s="8" t="s">
        <v>17</v>
      </c>
      <c r="O31" s="8" t="s">
        <v>37</v>
      </c>
      <c r="P31" s="8" t="s">
        <v>19</v>
      </c>
    </row>
    <row r="32" spans="4:16" x14ac:dyDescent="0.25">
      <c r="D32" t="s">
        <v>36</v>
      </c>
      <c r="E32">
        <v>0.93498920249626749</v>
      </c>
      <c r="F32">
        <v>1.0889540120843166</v>
      </c>
      <c r="G32">
        <v>1.1403035161897808</v>
      </c>
      <c r="H32">
        <v>0.94064875900570988</v>
      </c>
      <c r="I32">
        <v>0.90193126075206587</v>
      </c>
      <c r="J32">
        <v>0.79992442171011235</v>
      </c>
      <c r="K32">
        <v>0.90206292501712604</v>
      </c>
      <c r="L32">
        <v>0.95044668881822414</v>
      </c>
      <c r="N32" s="8">
        <f>AVERAGE(E32:L32)</f>
        <v>0.9574075982592003</v>
      </c>
      <c r="O32" s="8">
        <f>STDEV(E32:L32)/SQRT(COUNT(E32:L32))</f>
        <v>3.8389191415809557E-2</v>
      </c>
      <c r="P32" s="8">
        <f>COUNT(E32:L32)</f>
        <v>8</v>
      </c>
    </row>
    <row r="33" spans="4:16" x14ac:dyDescent="0.25">
      <c r="D33" t="s">
        <v>33</v>
      </c>
      <c r="E33">
        <v>9.2471955134583575E-2</v>
      </c>
      <c r="F33">
        <v>5.5562021733730836E-2</v>
      </c>
      <c r="G33">
        <v>9.2471955134583575E-2</v>
      </c>
      <c r="H33">
        <v>7.4974224560405187E-2</v>
      </c>
      <c r="I33">
        <v>7.6403638313620903E-2</v>
      </c>
      <c r="J33">
        <v>7.4974224560405187E-2</v>
      </c>
      <c r="K33">
        <v>0.11130893821855135</v>
      </c>
      <c r="L33">
        <v>6.8359997790912591E-2</v>
      </c>
      <c r="N33" s="8">
        <f t="shared" ref="N33:N41" si="6">AVERAGE(E33:L33)</f>
        <v>8.081586943084916E-2</v>
      </c>
      <c r="O33" s="8">
        <f t="shared" ref="O33:O41" si="7">STDEV(E33:L33)/SQRT(COUNT(E33:L33))</f>
        <v>6.097685285056895E-3</v>
      </c>
      <c r="P33" s="8">
        <f t="shared" ref="P33:P41" si="8">COUNT(E33:L33)</f>
        <v>8</v>
      </c>
    </row>
    <row r="34" spans="4:16" x14ac:dyDescent="0.25">
      <c r="D34" t="s">
        <v>35</v>
      </c>
      <c r="E34">
        <v>9.2471955134583575E-2</v>
      </c>
      <c r="F34">
        <v>6.8359997790912591E-2</v>
      </c>
      <c r="G34">
        <v>0.12761801424580746</v>
      </c>
      <c r="H34">
        <v>9.2471955134583575E-2</v>
      </c>
      <c r="I34">
        <v>5.5562021733730836E-2</v>
      </c>
      <c r="J34">
        <v>9.2471955134583575E-2</v>
      </c>
      <c r="K34">
        <v>7.6403638313620903E-2</v>
      </c>
      <c r="L34">
        <v>8.9699904910611458E-2</v>
      </c>
      <c r="N34" s="8">
        <f t="shared" si="6"/>
        <v>8.6882430299804234E-2</v>
      </c>
      <c r="O34" s="8">
        <f t="shared" si="7"/>
        <v>7.5532725955165976E-3</v>
      </c>
      <c r="P34" s="8">
        <f t="shared" si="8"/>
        <v>8</v>
      </c>
    </row>
    <row r="35" spans="4:16" x14ac:dyDescent="0.25">
      <c r="D35" t="s">
        <v>15</v>
      </c>
      <c r="E35">
        <v>3.2781290015894832E-2</v>
      </c>
      <c r="F35">
        <v>4.3606174795622302E-2</v>
      </c>
      <c r="G35">
        <v>3.9039117471228832E-2</v>
      </c>
      <c r="H35">
        <v>3.1730432467779186E-2</v>
      </c>
      <c r="I35">
        <v>3.1730432467779186E-2</v>
      </c>
      <c r="J35">
        <v>6.8359997790912591E-2</v>
      </c>
      <c r="K35">
        <v>2.7889324513040551E-2</v>
      </c>
      <c r="L35">
        <v>4.6934477921513E-2</v>
      </c>
      <c r="N35" s="8">
        <f t="shared" si="6"/>
        <v>4.0258905930471309E-2</v>
      </c>
      <c r="O35" s="8">
        <f t="shared" si="7"/>
        <v>4.6316414116717615E-3</v>
      </c>
      <c r="P35" s="8">
        <f t="shared" si="8"/>
        <v>8</v>
      </c>
    </row>
    <row r="36" spans="4:16" x14ac:dyDescent="0.25">
      <c r="D36" t="s">
        <v>54</v>
      </c>
      <c r="E36">
        <v>2.7889324513040551E-2</v>
      </c>
      <c r="F36">
        <v>4.2655397718062357E-2</v>
      </c>
      <c r="G36">
        <v>2.6340377551842317E-2</v>
      </c>
      <c r="H36">
        <v>5.5562021733730836E-2</v>
      </c>
      <c r="I36">
        <v>3.9039117471228832E-2</v>
      </c>
      <c r="J36">
        <v>9.7612635795641889E-2</v>
      </c>
      <c r="K36">
        <v>4.2655397718062357E-2</v>
      </c>
      <c r="L36">
        <v>4.3606174795622302E-2</v>
      </c>
      <c r="N36" s="8">
        <f t="shared" si="6"/>
        <v>4.6920055912153931E-2</v>
      </c>
      <c r="O36" s="8">
        <f t="shared" si="7"/>
        <v>7.9502681281078385E-3</v>
      </c>
      <c r="P36" s="8">
        <f t="shared" si="8"/>
        <v>8</v>
      </c>
    </row>
    <row r="37" spans="4:16" x14ac:dyDescent="0.25">
      <c r="D37" t="s">
        <v>109</v>
      </c>
      <c r="E37">
        <v>3.1590608810934354E-2</v>
      </c>
      <c r="F37">
        <v>3.9039117471228832E-2</v>
      </c>
      <c r="G37">
        <v>2.7889324513040551E-2</v>
      </c>
      <c r="H37">
        <v>3.1590608810934354E-2</v>
      </c>
      <c r="I37">
        <v>4.2681335068985291E-2</v>
      </c>
      <c r="J37">
        <v>5.2680755103684612E-2</v>
      </c>
      <c r="K37">
        <v>4.2681335068985291E-2</v>
      </c>
      <c r="L37">
        <v>3.9196026265039804E-2</v>
      </c>
      <c r="N37" s="8">
        <f t="shared" si="6"/>
        <v>3.8418638889104136E-2</v>
      </c>
      <c r="O37" s="8">
        <f t="shared" si="7"/>
        <v>2.8184623844142429E-3</v>
      </c>
      <c r="P37" s="8">
        <f t="shared" si="8"/>
        <v>8</v>
      </c>
    </row>
    <row r="38" spans="4:16" x14ac:dyDescent="0.25">
      <c r="D38" t="s">
        <v>110</v>
      </c>
      <c r="E38">
        <v>3.9039117471228832E-2</v>
      </c>
      <c r="F38">
        <v>3.1590608810934354E-2</v>
      </c>
      <c r="G38">
        <v>6.3219636051911887E-2</v>
      </c>
      <c r="H38">
        <v>2.7889324513040551E-2</v>
      </c>
      <c r="I38">
        <v>3.9196026265039804E-2</v>
      </c>
      <c r="J38">
        <v>2.7889324513040551E-2</v>
      </c>
      <c r="K38">
        <v>5.2680755103684612E-2</v>
      </c>
      <c r="L38">
        <v>5.2680755103684612E-2</v>
      </c>
      <c r="N38" s="8">
        <f t="shared" si="6"/>
        <v>4.1773193479070658E-2</v>
      </c>
      <c r="O38" s="8">
        <f t="shared" si="7"/>
        <v>4.6314632988107996E-3</v>
      </c>
      <c r="P38" s="8">
        <f t="shared" si="8"/>
        <v>8</v>
      </c>
    </row>
    <row r="39" spans="4:16" x14ac:dyDescent="0.25">
      <c r="D39" t="s">
        <v>111</v>
      </c>
      <c r="E39">
        <v>6.3219636051911887E-2</v>
      </c>
      <c r="F39">
        <v>2.0000000000000004E-2</v>
      </c>
      <c r="G39">
        <v>8.5518483580089302E-2</v>
      </c>
      <c r="H39">
        <v>4.2681335068985291E-2</v>
      </c>
      <c r="I39">
        <v>2.6340377551842317E-2</v>
      </c>
      <c r="J39">
        <v>2.0000000000000004E-2</v>
      </c>
      <c r="K39">
        <v>6.8359997790912591E-2</v>
      </c>
      <c r="L39">
        <v>2.7889324513040551E-2</v>
      </c>
      <c r="N39" s="8">
        <f t="shared" si="6"/>
        <v>4.425114431959775E-2</v>
      </c>
      <c r="O39" s="8">
        <f t="shared" si="7"/>
        <v>8.8753659886660289E-3</v>
      </c>
      <c r="P39" s="8">
        <f t="shared" si="8"/>
        <v>8</v>
      </c>
    </row>
    <row r="40" spans="4:16" x14ac:dyDescent="0.25">
      <c r="D40" t="s">
        <v>16</v>
      </c>
      <c r="E40">
        <v>6.3219636051911887E-2</v>
      </c>
      <c r="F40">
        <v>2.0000000000000004E-2</v>
      </c>
      <c r="G40">
        <v>4.3606174795622302E-2</v>
      </c>
      <c r="H40">
        <v>6.8359997790912591E-2</v>
      </c>
      <c r="I40">
        <v>5.5562021733730836E-2</v>
      </c>
      <c r="J40">
        <v>2.0000000000000004E-2</v>
      </c>
      <c r="K40">
        <v>4.3606174795622302E-2</v>
      </c>
      <c r="L40">
        <v>6.0057885830764941E-2</v>
      </c>
      <c r="N40" s="8">
        <f t="shared" si="6"/>
        <v>4.6801486374820608E-2</v>
      </c>
      <c r="O40" s="8">
        <f t="shared" si="7"/>
        <v>6.6060896359548494E-3</v>
      </c>
      <c r="P40" s="8">
        <f t="shared" si="8"/>
        <v>8</v>
      </c>
    </row>
    <row r="41" spans="4:16" x14ac:dyDescent="0.25">
      <c r="D41" t="s">
        <v>112</v>
      </c>
      <c r="E41">
        <v>4.3606174795622302E-2</v>
      </c>
      <c r="F41">
        <v>1.9519558735614423E-2</v>
      </c>
      <c r="G41">
        <v>4.3606174795622302E-2</v>
      </c>
      <c r="H41">
        <v>9.2471955134583575E-2</v>
      </c>
      <c r="I41">
        <v>3.9196026265039804E-2</v>
      </c>
      <c r="J41">
        <v>5.5778649026081081E-2</v>
      </c>
      <c r="K41">
        <v>8.9699904910611458E-2</v>
      </c>
      <c r="L41">
        <v>3.2781290015894832E-2</v>
      </c>
      <c r="N41" s="8">
        <f t="shared" si="6"/>
        <v>5.2082466709883729E-2</v>
      </c>
      <c r="O41" s="8">
        <f t="shared" si="7"/>
        <v>9.260783280078403E-3</v>
      </c>
      <c r="P41" s="8">
        <f t="shared" si="8"/>
        <v>8</v>
      </c>
    </row>
    <row r="43" spans="4:16" x14ac:dyDescent="0.25">
      <c r="D43" t="s">
        <v>5</v>
      </c>
      <c r="N43" s="8" t="s">
        <v>17</v>
      </c>
      <c r="O43" s="8" t="s">
        <v>37</v>
      </c>
      <c r="P43" s="8" t="s">
        <v>19</v>
      </c>
    </row>
    <row r="44" spans="4:16" x14ac:dyDescent="0.25">
      <c r="D44" t="s">
        <v>36</v>
      </c>
      <c r="E44">
        <v>0.71428428175142844</v>
      </c>
      <c r="F44">
        <v>1.1354845392454271</v>
      </c>
      <c r="G44">
        <v>0.88876887720544751</v>
      </c>
      <c r="H44">
        <v>1.1180264277622172</v>
      </c>
      <c r="I44">
        <v>1.0240907294714838</v>
      </c>
      <c r="J44">
        <v>0.78747530850286296</v>
      </c>
      <c r="K44">
        <v>0.99311814439850499</v>
      </c>
      <c r="L44">
        <v>1.1180264277622172</v>
      </c>
      <c r="N44" s="8">
        <f>AVERAGE(E44:L44)</f>
        <v>0.97240934201244866</v>
      </c>
      <c r="O44" s="8">
        <f>STDEV(E44:L44)/SQRT(COUNT(E44:L44))</f>
        <v>5.6683154845448426E-2</v>
      </c>
      <c r="P44" s="8">
        <f>COUNT(E44:L44)</f>
        <v>8</v>
      </c>
    </row>
    <row r="45" spans="4:16" x14ac:dyDescent="0.25">
      <c r="D45" t="s">
        <v>33</v>
      </c>
      <c r="E45">
        <v>3.1609818025955957E-2</v>
      </c>
      <c r="F45">
        <v>0.11130893821855135</v>
      </c>
      <c r="G45">
        <v>0.12761801424580746</v>
      </c>
      <c r="H45">
        <v>0.11130893821855135</v>
      </c>
      <c r="I45">
        <v>8.9699904910611458E-2</v>
      </c>
      <c r="J45">
        <v>8.9699904910611458E-2</v>
      </c>
      <c r="K45">
        <v>0.12761801424580746</v>
      </c>
      <c r="L45">
        <v>5.5562021733730836E-2</v>
      </c>
      <c r="N45" s="8">
        <f t="shared" ref="N45:N53" si="9">AVERAGE(E45:L45)</f>
        <v>9.3053194313703416E-2</v>
      </c>
      <c r="O45" s="8">
        <f t="shared" ref="O45:O53" si="10">STDEV(E45:L45)/SQRT(COUNT(E45:L45))</f>
        <v>1.2144489884906304E-2</v>
      </c>
      <c r="P45" s="8">
        <f t="shared" ref="P45:P53" si="11">COUNT(E45:L45)</f>
        <v>8</v>
      </c>
    </row>
    <row r="46" spans="4:16" x14ac:dyDescent="0.25">
      <c r="D46" t="s">
        <v>35</v>
      </c>
      <c r="E46">
        <v>8.9699904910611458E-2</v>
      </c>
      <c r="F46">
        <v>9.2471955134583575E-2</v>
      </c>
      <c r="G46">
        <v>9.2471955134583575E-2</v>
      </c>
      <c r="H46">
        <v>2.6340377551842317E-2</v>
      </c>
      <c r="I46">
        <v>9.2471955134583575E-2</v>
      </c>
      <c r="J46">
        <v>9.2471955134583575E-2</v>
      </c>
      <c r="K46">
        <v>7.6403638313620903E-2</v>
      </c>
      <c r="L46">
        <v>8.9699904910611458E-2</v>
      </c>
      <c r="N46" s="8">
        <f t="shared" si="9"/>
        <v>8.1503955778127538E-2</v>
      </c>
      <c r="O46" s="8">
        <f t="shared" si="10"/>
        <v>8.1114654357534333E-3</v>
      </c>
      <c r="P46" s="8">
        <f t="shared" si="11"/>
        <v>8</v>
      </c>
    </row>
    <row r="47" spans="4:16" x14ac:dyDescent="0.25">
      <c r="D47" t="s">
        <v>15</v>
      </c>
      <c r="E47">
        <v>4.3606174795622302E-2</v>
      </c>
      <c r="F47">
        <v>2.7889324513040551E-2</v>
      </c>
      <c r="G47">
        <v>5.5562021733730836E-2</v>
      </c>
      <c r="H47">
        <v>2.346723896075651E-2</v>
      </c>
      <c r="I47">
        <v>3.9039117471228832E-2</v>
      </c>
      <c r="J47">
        <v>3.1590608810934354E-2</v>
      </c>
      <c r="K47">
        <v>5.5562021733730836E-2</v>
      </c>
      <c r="L47">
        <v>3.2781290015894832E-2</v>
      </c>
      <c r="N47" s="8">
        <f t="shared" si="9"/>
        <v>3.868722475436738E-2</v>
      </c>
      <c r="O47" s="8">
        <f t="shared" si="10"/>
        <v>4.2831106943957784E-3</v>
      </c>
      <c r="P47" s="8">
        <f t="shared" si="11"/>
        <v>8</v>
      </c>
    </row>
    <row r="48" spans="4:16" x14ac:dyDescent="0.25">
      <c r="D48" t="s">
        <v>54</v>
      </c>
      <c r="E48">
        <v>8.9699904910611458E-2</v>
      </c>
      <c r="F48">
        <v>6.3219636051911887E-2</v>
      </c>
      <c r="G48">
        <v>4.6934477921513E-2</v>
      </c>
      <c r="H48">
        <v>6.3219636051911887E-2</v>
      </c>
      <c r="I48">
        <v>3.1590608810934354E-2</v>
      </c>
      <c r="J48">
        <v>6.8359997790912591E-2</v>
      </c>
      <c r="K48">
        <v>0.10595659236686601</v>
      </c>
      <c r="L48">
        <v>4.6271549181236112E-2</v>
      </c>
      <c r="N48" s="8">
        <f t="shared" si="9"/>
        <v>6.4406550385737171E-2</v>
      </c>
      <c r="O48" s="8">
        <f t="shared" si="10"/>
        <v>8.5519887575670021E-3</v>
      </c>
      <c r="P48" s="8">
        <f t="shared" si="11"/>
        <v>8</v>
      </c>
    </row>
    <row r="49" spans="4:16" x14ac:dyDescent="0.25">
      <c r="D49" t="s">
        <v>109</v>
      </c>
      <c r="E49">
        <v>0.12761801424580746</v>
      </c>
      <c r="F49">
        <v>8.9699904910611458E-2</v>
      </c>
      <c r="G49">
        <v>9.2471955134583575E-2</v>
      </c>
      <c r="H49">
        <v>3.1590608810934354E-2</v>
      </c>
      <c r="I49">
        <v>7.6403638313620903E-2</v>
      </c>
      <c r="J49">
        <v>0.12761801424580746</v>
      </c>
      <c r="K49">
        <v>0.12761801424580746</v>
      </c>
      <c r="L49">
        <v>4.3606174795622302E-2</v>
      </c>
      <c r="N49" s="8">
        <f t="shared" si="9"/>
        <v>8.9578290587849371E-2</v>
      </c>
      <c r="O49" s="8">
        <f t="shared" si="10"/>
        <v>1.336241259713198E-2</v>
      </c>
      <c r="P49" s="8">
        <f t="shared" si="11"/>
        <v>8</v>
      </c>
    </row>
    <row r="50" spans="4:16" x14ac:dyDescent="0.25">
      <c r="D50" t="s">
        <v>110</v>
      </c>
      <c r="E50">
        <v>9.2471955134583575E-2</v>
      </c>
      <c r="F50">
        <v>0.18857841940856379</v>
      </c>
      <c r="G50">
        <v>0.15787449801245898</v>
      </c>
      <c r="H50">
        <v>9.2471955134583575E-2</v>
      </c>
      <c r="I50">
        <v>9.2471955134583575E-2</v>
      </c>
      <c r="J50">
        <v>0.12761801424580746</v>
      </c>
      <c r="K50">
        <v>7.6403638313620903E-2</v>
      </c>
      <c r="L50">
        <v>0.15587195505182541</v>
      </c>
      <c r="N50" s="8">
        <f t="shared" si="9"/>
        <v>0.1229702988045034</v>
      </c>
      <c r="O50" s="8">
        <f t="shared" si="10"/>
        <v>1.4383615196816212E-2</v>
      </c>
      <c r="P50" s="8">
        <f t="shared" si="11"/>
        <v>8</v>
      </c>
    </row>
    <row r="51" spans="4:16" x14ac:dyDescent="0.25">
      <c r="D51" t="s">
        <v>111</v>
      </c>
      <c r="E51">
        <v>0.19154198448866033</v>
      </c>
      <c r="F51">
        <v>8.9699904910611458E-2</v>
      </c>
      <c r="G51">
        <v>0.15787449801245898</v>
      </c>
      <c r="H51">
        <v>0.1059868515872205</v>
      </c>
      <c r="I51">
        <v>0.11130893821855135</v>
      </c>
      <c r="J51">
        <v>0.12761801424580746</v>
      </c>
      <c r="K51">
        <v>0.15787449801245898</v>
      </c>
      <c r="L51">
        <v>8.5518483580089302E-2</v>
      </c>
      <c r="N51" s="8">
        <f t="shared" si="9"/>
        <v>0.12842789663198231</v>
      </c>
      <c r="O51" s="8">
        <f t="shared" si="10"/>
        <v>1.3266487701476287E-2</v>
      </c>
      <c r="P51" s="8">
        <f t="shared" si="11"/>
        <v>8</v>
      </c>
    </row>
    <row r="52" spans="4:16" x14ac:dyDescent="0.25">
      <c r="D52" t="s">
        <v>16</v>
      </c>
      <c r="E52">
        <v>7.6403638313620903E-2</v>
      </c>
      <c r="F52">
        <v>4.6934477921513E-2</v>
      </c>
      <c r="G52">
        <v>0.21683030597616573</v>
      </c>
      <c r="H52">
        <v>4.2681335068985291E-2</v>
      </c>
      <c r="I52">
        <v>0.17731112391384049</v>
      </c>
      <c r="J52">
        <v>0.23196581254179105</v>
      </c>
      <c r="K52">
        <v>0.18842389742837629</v>
      </c>
      <c r="L52">
        <v>8.5518483580089302E-2</v>
      </c>
      <c r="N52" s="8">
        <f t="shared" si="9"/>
        <v>0.13325863434304777</v>
      </c>
      <c r="O52" s="8">
        <f t="shared" si="10"/>
        <v>2.7671181214854991E-2</v>
      </c>
      <c r="P52" s="8">
        <f t="shared" si="11"/>
        <v>8</v>
      </c>
    </row>
    <row r="53" spans="4:16" x14ac:dyDescent="0.25">
      <c r="D53" t="s">
        <v>112</v>
      </c>
      <c r="E53">
        <v>0.15787449801245898</v>
      </c>
      <c r="F53">
        <v>0.15787449801245898</v>
      </c>
      <c r="G53">
        <v>0.21683030597616573</v>
      </c>
      <c r="H53">
        <v>0.18773791168605208</v>
      </c>
      <c r="I53">
        <v>0.1059868515872205</v>
      </c>
      <c r="J53">
        <v>0.3620489150608403</v>
      </c>
      <c r="K53">
        <v>0.12761801424580746</v>
      </c>
      <c r="L53">
        <v>9.2471955134583575E-2</v>
      </c>
      <c r="N53" s="8">
        <f t="shared" si="9"/>
        <v>0.17605536871444846</v>
      </c>
      <c r="O53" s="8">
        <f t="shared" si="10"/>
        <v>3.0265411111662484E-2</v>
      </c>
      <c r="P53" s="8">
        <f t="shared" si="11"/>
        <v>8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workbookViewId="0">
      <selection activeCell="N16" sqref="N16"/>
    </sheetView>
  </sheetViews>
  <sheetFormatPr defaultRowHeight="15" x14ac:dyDescent="0.25"/>
  <sheetData>
    <row r="2" spans="2:23" x14ac:dyDescent="0.25">
      <c r="E2" s="13" t="s">
        <v>169</v>
      </c>
      <c r="F2" s="13"/>
    </row>
    <row r="3" spans="2:23" x14ac:dyDescent="0.25">
      <c r="R3" s="88"/>
      <c r="S3" s="88"/>
      <c r="T3" s="88"/>
      <c r="U3" s="88"/>
      <c r="V3" s="88"/>
      <c r="W3" s="88"/>
    </row>
    <row r="4" spans="2:23" x14ac:dyDescent="0.25">
      <c r="B4" t="s">
        <v>167</v>
      </c>
      <c r="L4" s="8" t="s">
        <v>17</v>
      </c>
      <c r="M4" s="8" t="s">
        <v>37</v>
      </c>
      <c r="N4" s="8" t="s">
        <v>175</v>
      </c>
      <c r="R4" s="73"/>
      <c r="S4" s="73"/>
      <c r="T4" s="73"/>
      <c r="U4" s="73"/>
      <c r="V4" s="73"/>
      <c r="W4" s="73"/>
    </row>
    <row r="5" spans="2:23" x14ac:dyDescent="0.25">
      <c r="B5" s="74">
        <v>0</v>
      </c>
      <c r="C5">
        <v>7.28</v>
      </c>
      <c r="D5">
        <v>9.4499999999999993</v>
      </c>
      <c r="E5">
        <v>6.04</v>
      </c>
      <c r="F5">
        <v>8.59</v>
      </c>
      <c r="G5">
        <v>6.0749999999999993</v>
      </c>
      <c r="H5">
        <v>7.3699999999999992</v>
      </c>
      <c r="I5">
        <v>9.91</v>
      </c>
      <c r="J5">
        <v>8.2750000000000004</v>
      </c>
      <c r="L5" s="21">
        <f>AVERAGE(C5:J5)</f>
        <v>7.8737500000000002</v>
      </c>
      <c r="M5" s="8">
        <f>STDEV(C5:J5)/SQRT(COUNT(C5:J5))</f>
        <v>0.50901405923608556</v>
      </c>
      <c r="N5" s="8">
        <f>COUNT(C5:J5)</f>
        <v>8</v>
      </c>
      <c r="R5" s="73"/>
      <c r="S5" s="73"/>
      <c r="T5" s="73"/>
      <c r="U5" s="73"/>
      <c r="V5" s="73"/>
      <c r="W5" s="73"/>
    </row>
    <row r="6" spans="2:23" x14ac:dyDescent="0.25">
      <c r="B6" s="74">
        <v>1</v>
      </c>
      <c r="C6">
        <v>2.2949999999999999</v>
      </c>
      <c r="D6">
        <v>2.4699999999999998</v>
      </c>
      <c r="E6">
        <v>2.84</v>
      </c>
      <c r="F6">
        <v>3.02</v>
      </c>
      <c r="G6">
        <v>2.1549999999999998</v>
      </c>
      <c r="H6">
        <v>2.67</v>
      </c>
      <c r="I6">
        <v>1.9950000000000001</v>
      </c>
      <c r="J6">
        <v>5.1300000000000008</v>
      </c>
      <c r="L6" s="21">
        <f>AVERAGE(C6:J6)</f>
        <v>2.8218750000000004</v>
      </c>
      <c r="M6" s="8">
        <f>STDEV(C6:J6)/SQRT(COUNT(C6:J6))</f>
        <v>0.35152593063771825</v>
      </c>
      <c r="N6" s="8">
        <f>COUNT(C6:J6)</f>
        <v>8</v>
      </c>
      <c r="R6" s="73"/>
      <c r="S6" s="73"/>
      <c r="T6" s="73"/>
      <c r="U6" s="73"/>
      <c r="V6" s="73"/>
      <c r="W6" s="73"/>
    </row>
    <row r="7" spans="2:23" x14ac:dyDescent="0.25">
      <c r="B7" s="74">
        <v>2</v>
      </c>
      <c r="C7">
        <v>3.83</v>
      </c>
      <c r="D7">
        <v>3.48</v>
      </c>
      <c r="E7">
        <v>2.9850000000000003</v>
      </c>
      <c r="F7">
        <v>3.48</v>
      </c>
      <c r="G7">
        <v>2.95</v>
      </c>
      <c r="H7">
        <v>2.5499999999999998</v>
      </c>
      <c r="I7">
        <v>4.16</v>
      </c>
      <c r="J7">
        <v>4.4950000000000001</v>
      </c>
      <c r="L7" s="21">
        <f t="shared" ref="L7:L14" si="0">AVERAGE(C7:J7)</f>
        <v>3.4912500000000004</v>
      </c>
      <c r="M7" s="8">
        <f t="shared" ref="M7:M14" si="1">STDEV(C7:J7)/SQRT(COUNT(C7:J7))</f>
        <v>0.23164541483544501</v>
      </c>
      <c r="N7" s="8">
        <f t="shared" ref="N7:N14" si="2">COUNT(C7:J7)</f>
        <v>8</v>
      </c>
      <c r="R7" s="73"/>
      <c r="S7" s="73"/>
      <c r="T7" s="73"/>
      <c r="U7" s="73"/>
      <c r="V7" s="73"/>
      <c r="W7" s="73"/>
    </row>
    <row r="8" spans="2:23" x14ac:dyDescent="0.25">
      <c r="B8" s="74">
        <v>5</v>
      </c>
      <c r="C8">
        <v>2.585</v>
      </c>
      <c r="D8">
        <v>3.7249999999999996</v>
      </c>
      <c r="E8">
        <v>3.02</v>
      </c>
      <c r="F8">
        <v>2.5249999999999999</v>
      </c>
      <c r="G8">
        <v>2.625</v>
      </c>
      <c r="H8">
        <v>3.1399999999999997</v>
      </c>
      <c r="I8">
        <v>2.6399999999999997</v>
      </c>
      <c r="J8">
        <v>3.1100000000000003</v>
      </c>
      <c r="L8" s="21">
        <f t="shared" si="0"/>
        <v>2.9212500000000001</v>
      </c>
      <c r="M8" s="8">
        <f t="shared" si="1"/>
        <v>0.14492531943827366</v>
      </c>
      <c r="N8" s="8">
        <f t="shared" si="2"/>
        <v>8</v>
      </c>
      <c r="R8" s="73"/>
      <c r="S8" s="73"/>
      <c r="T8" s="73"/>
      <c r="U8" s="73"/>
      <c r="V8" s="73"/>
      <c r="W8" s="73"/>
    </row>
    <row r="9" spans="2:23" x14ac:dyDescent="0.25">
      <c r="B9" s="74">
        <v>6</v>
      </c>
      <c r="C9">
        <v>2.88</v>
      </c>
      <c r="D9">
        <v>2.145</v>
      </c>
      <c r="E9">
        <v>2.5350000000000001</v>
      </c>
      <c r="F9">
        <v>3.66</v>
      </c>
      <c r="G9">
        <v>1.8149999999999999</v>
      </c>
      <c r="H9">
        <v>2.476666666666667</v>
      </c>
      <c r="I9">
        <v>3.105</v>
      </c>
      <c r="J9">
        <v>2.9550000000000001</v>
      </c>
      <c r="L9" s="21">
        <f t="shared" si="0"/>
        <v>2.6964583333333332</v>
      </c>
      <c r="M9" s="8">
        <f t="shared" si="1"/>
        <v>0.20490862208013058</v>
      </c>
      <c r="N9" s="8">
        <f t="shared" si="2"/>
        <v>8</v>
      </c>
      <c r="R9" s="73"/>
      <c r="S9" s="73"/>
      <c r="T9" s="73"/>
      <c r="U9" s="73"/>
      <c r="V9" s="73"/>
      <c r="W9" s="73"/>
    </row>
    <row r="10" spans="2:23" x14ac:dyDescent="0.25">
      <c r="B10" s="74">
        <v>7</v>
      </c>
      <c r="C10">
        <v>2.5</v>
      </c>
      <c r="D10">
        <v>2.1</v>
      </c>
      <c r="E10">
        <v>2.75</v>
      </c>
      <c r="F10">
        <v>3.1849999999999996</v>
      </c>
      <c r="G10">
        <v>2.3650000000000002</v>
      </c>
      <c r="H10">
        <v>3.76</v>
      </c>
      <c r="I10">
        <v>4.2050000000000001</v>
      </c>
      <c r="J10">
        <v>3.0149999999999997</v>
      </c>
      <c r="L10" s="21">
        <f t="shared" si="0"/>
        <v>2.9850000000000003</v>
      </c>
      <c r="M10" s="8">
        <f t="shared" si="1"/>
        <v>0.25312334655544555</v>
      </c>
      <c r="N10" s="8">
        <f t="shared" si="2"/>
        <v>8</v>
      </c>
      <c r="R10" s="73"/>
      <c r="S10" s="73"/>
      <c r="T10" s="73"/>
      <c r="U10" s="73"/>
      <c r="V10" s="73"/>
      <c r="W10" s="73"/>
    </row>
    <row r="11" spans="2:23" x14ac:dyDescent="0.25">
      <c r="B11" s="74">
        <v>8</v>
      </c>
      <c r="C11">
        <v>3.7733333333333334</v>
      </c>
      <c r="D11">
        <v>2.9050000000000002</v>
      </c>
      <c r="E11">
        <v>3.1949999999999998</v>
      </c>
      <c r="F11">
        <v>3.7199999999999998</v>
      </c>
      <c r="G11">
        <v>3.02</v>
      </c>
      <c r="H11">
        <v>1.9750000000000001</v>
      </c>
      <c r="I11">
        <v>4.51</v>
      </c>
      <c r="J11">
        <v>3.1</v>
      </c>
      <c r="L11" s="21">
        <f t="shared" si="0"/>
        <v>3.2747916666666672</v>
      </c>
      <c r="M11" s="8">
        <f t="shared" si="1"/>
        <v>0.26391745746569717</v>
      </c>
      <c r="N11" s="8">
        <f t="shared" si="2"/>
        <v>8</v>
      </c>
      <c r="R11" s="73"/>
      <c r="S11" s="73"/>
      <c r="T11" s="73"/>
      <c r="U11" s="73"/>
      <c r="V11" s="73"/>
      <c r="W11" s="73"/>
    </row>
    <row r="12" spans="2:23" x14ac:dyDescent="0.25">
      <c r="B12" s="74">
        <v>9</v>
      </c>
      <c r="C12">
        <v>3.335</v>
      </c>
      <c r="D12">
        <v>3.59</v>
      </c>
      <c r="E12">
        <v>3.05</v>
      </c>
      <c r="F12">
        <v>4.7300000000000004</v>
      </c>
      <c r="G12">
        <v>2.34</v>
      </c>
      <c r="H12">
        <v>3.59</v>
      </c>
      <c r="I12">
        <v>5.13</v>
      </c>
      <c r="J12">
        <v>3.21</v>
      </c>
      <c r="L12" s="21">
        <f t="shared" si="0"/>
        <v>3.6218750000000002</v>
      </c>
      <c r="M12" s="8">
        <f t="shared" si="1"/>
        <v>0.31978220476152641</v>
      </c>
      <c r="N12" s="8">
        <f t="shared" si="2"/>
        <v>8</v>
      </c>
      <c r="R12" s="73"/>
      <c r="S12" s="73"/>
      <c r="T12" s="73"/>
      <c r="U12" s="73"/>
      <c r="V12" s="73"/>
      <c r="W12" s="73"/>
    </row>
    <row r="13" spans="2:23" x14ac:dyDescent="0.25">
      <c r="B13" s="74">
        <v>10</v>
      </c>
      <c r="C13">
        <v>2.4349999999999996</v>
      </c>
      <c r="D13">
        <v>2.9749999999999996</v>
      </c>
      <c r="E13">
        <v>5.03</v>
      </c>
      <c r="F13">
        <v>2.19</v>
      </c>
      <c r="G13">
        <v>2.72</v>
      </c>
      <c r="H13">
        <v>4.0199999999999996</v>
      </c>
      <c r="I13">
        <v>3.1150000000000002</v>
      </c>
      <c r="J13">
        <v>2.99</v>
      </c>
      <c r="L13" s="21">
        <f t="shared" si="0"/>
        <v>3.1843750000000002</v>
      </c>
      <c r="M13" s="8">
        <f t="shared" si="1"/>
        <v>0.32615240398470141</v>
      </c>
      <c r="N13" s="8">
        <f t="shared" si="2"/>
        <v>8</v>
      </c>
      <c r="R13" s="73"/>
      <c r="S13" s="73"/>
      <c r="T13" s="73"/>
      <c r="U13" s="73"/>
      <c r="V13" s="73"/>
      <c r="W13" s="73"/>
    </row>
    <row r="14" spans="2:23" x14ac:dyDescent="0.25">
      <c r="B14" s="74">
        <v>11</v>
      </c>
      <c r="C14">
        <v>3.0350000000000001</v>
      </c>
      <c r="D14">
        <v>2.2800000000000002</v>
      </c>
      <c r="E14">
        <v>3.7749999999999999</v>
      </c>
      <c r="F14">
        <v>2.5</v>
      </c>
      <c r="G14">
        <v>2.6749999999999998</v>
      </c>
      <c r="H14">
        <v>4</v>
      </c>
      <c r="I14">
        <v>5.35</v>
      </c>
      <c r="J14">
        <v>3.6349999999999998</v>
      </c>
      <c r="L14" s="21">
        <f t="shared" si="0"/>
        <v>3.40625</v>
      </c>
      <c r="M14" s="8">
        <f t="shared" si="1"/>
        <v>0.35560028472991978</v>
      </c>
      <c r="N14" s="8">
        <f t="shared" si="2"/>
        <v>8</v>
      </c>
    </row>
    <row r="15" spans="2:23" x14ac:dyDescent="0.25">
      <c r="L15" s="22"/>
      <c r="M15" s="9"/>
      <c r="N15" s="9"/>
    </row>
    <row r="16" spans="2:23" x14ac:dyDescent="0.25">
      <c r="B16" t="s">
        <v>168</v>
      </c>
      <c r="C16" s="9"/>
      <c r="L16" s="8" t="s">
        <v>17</v>
      </c>
      <c r="M16" s="8" t="s">
        <v>37</v>
      </c>
      <c r="N16" s="8" t="s">
        <v>175</v>
      </c>
    </row>
    <row r="17" spans="2:14" x14ac:dyDescent="0.25">
      <c r="B17" s="74">
        <v>0</v>
      </c>
      <c r="C17">
        <v>8.4</v>
      </c>
      <c r="D17">
        <v>8.9550000000000001</v>
      </c>
      <c r="E17">
        <v>7.46</v>
      </c>
      <c r="F17">
        <v>9.0350000000000001</v>
      </c>
      <c r="G17">
        <v>6.7850000000000001</v>
      </c>
      <c r="H17">
        <v>8.24</v>
      </c>
      <c r="I17">
        <v>8.9</v>
      </c>
      <c r="J17">
        <v>6.66</v>
      </c>
      <c r="L17" s="21">
        <f>AVERAGE(C17:J17)</f>
        <v>8.0543750000000003</v>
      </c>
      <c r="M17" s="8">
        <f t="shared" ref="M17:M18" si="3">STDEV(C17:J17)/SQRT(COUNT(C17:J17))</f>
        <v>0.34201665255510411</v>
      </c>
      <c r="N17" s="8">
        <f t="shared" ref="N17:N18" si="4">COUNT(C17:J17)</f>
        <v>8</v>
      </c>
    </row>
    <row r="18" spans="2:14" x14ac:dyDescent="0.25">
      <c r="B18" s="74">
        <v>1</v>
      </c>
      <c r="C18">
        <v>4.6399999999999997</v>
      </c>
      <c r="D18">
        <v>2.2250000000000001</v>
      </c>
      <c r="E18">
        <v>3.6533333333333338</v>
      </c>
      <c r="F18">
        <v>3.15</v>
      </c>
      <c r="G18">
        <v>3.51</v>
      </c>
      <c r="H18">
        <v>2.63</v>
      </c>
      <c r="I18">
        <v>3.66</v>
      </c>
      <c r="J18">
        <v>4.63</v>
      </c>
      <c r="L18" s="21">
        <f>AVERAGE(C18:J18)</f>
        <v>3.5122916666666666</v>
      </c>
      <c r="M18" s="8">
        <f t="shared" si="3"/>
        <v>0.3026527781419881</v>
      </c>
      <c r="N18" s="8">
        <f t="shared" si="4"/>
        <v>8</v>
      </c>
    </row>
    <row r="19" spans="2:14" x14ac:dyDescent="0.25">
      <c r="B19" s="74">
        <v>2</v>
      </c>
      <c r="C19">
        <v>3.835</v>
      </c>
      <c r="D19">
        <v>3.83</v>
      </c>
      <c r="E19">
        <v>3.51</v>
      </c>
      <c r="F19">
        <v>2.29</v>
      </c>
      <c r="G19">
        <v>3.38</v>
      </c>
      <c r="H19">
        <v>3.38</v>
      </c>
      <c r="I19">
        <v>3.895</v>
      </c>
      <c r="J19">
        <v>3.74</v>
      </c>
      <c r="L19" s="21">
        <f t="shared" ref="L19:L26" si="5">AVERAGE(C19:J19)</f>
        <v>3.4824999999999999</v>
      </c>
      <c r="M19" s="8">
        <f t="shared" ref="M19:M26" si="6">STDEV(C19:J19)/SQRT(COUNT(C19:J19))</f>
        <v>0.18541940875447011</v>
      </c>
      <c r="N19" s="8">
        <f t="shared" ref="N19:N26" si="7">COUNT(C19:J19)</f>
        <v>8</v>
      </c>
    </row>
    <row r="20" spans="2:14" x14ac:dyDescent="0.25">
      <c r="B20" s="74">
        <v>5</v>
      </c>
      <c r="C20">
        <v>3.8249999999999997</v>
      </c>
      <c r="D20">
        <v>3.57</v>
      </c>
      <c r="E20">
        <v>3.76</v>
      </c>
      <c r="F20">
        <v>2.91</v>
      </c>
      <c r="G20">
        <v>3.665</v>
      </c>
      <c r="H20">
        <v>3.6399999999999997</v>
      </c>
      <c r="I20">
        <v>3.5766666666666667</v>
      </c>
      <c r="J20">
        <v>3.08</v>
      </c>
      <c r="L20" s="21">
        <f t="shared" si="5"/>
        <v>3.5033333333333339</v>
      </c>
      <c r="M20" s="8">
        <f t="shared" si="6"/>
        <v>0.11613099814502033</v>
      </c>
      <c r="N20" s="8">
        <f t="shared" si="7"/>
        <v>8</v>
      </c>
    </row>
    <row r="21" spans="2:14" x14ac:dyDescent="0.25">
      <c r="B21" s="74">
        <v>6</v>
      </c>
      <c r="C21">
        <v>3.9449999999999998</v>
      </c>
      <c r="D21">
        <v>3.1150000000000002</v>
      </c>
      <c r="E21">
        <v>3.6349999999999998</v>
      </c>
      <c r="F21">
        <v>4.8866666666666667</v>
      </c>
      <c r="G21">
        <v>3.9533333333333331</v>
      </c>
      <c r="H21">
        <v>4.26</v>
      </c>
      <c r="I21">
        <v>4.41</v>
      </c>
      <c r="J21">
        <v>5.93</v>
      </c>
      <c r="L21" s="21">
        <f t="shared" si="5"/>
        <v>4.2668750000000006</v>
      </c>
      <c r="M21" s="8">
        <f t="shared" si="6"/>
        <v>0.30174055881062462</v>
      </c>
      <c r="N21" s="8">
        <f t="shared" si="7"/>
        <v>8</v>
      </c>
    </row>
    <row r="22" spans="2:14" x14ac:dyDescent="0.25">
      <c r="B22" s="74">
        <v>7</v>
      </c>
      <c r="C22">
        <v>5.8666666666666663</v>
      </c>
      <c r="D22">
        <v>5.625</v>
      </c>
      <c r="E22">
        <v>4.41</v>
      </c>
      <c r="F22">
        <v>4.9450000000000003</v>
      </c>
      <c r="G22">
        <v>4.96</v>
      </c>
      <c r="H22">
        <v>6.165</v>
      </c>
      <c r="I22">
        <v>5.6999999999999993</v>
      </c>
      <c r="J22">
        <v>5.9849999999999994</v>
      </c>
      <c r="L22" s="21">
        <f t="shared" si="5"/>
        <v>5.4570833333333333</v>
      </c>
      <c r="M22" s="8">
        <f t="shared" si="6"/>
        <v>0.21714501911256628</v>
      </c>
      <c r="N22" s="8">
        <f t="shared" si="7"/>
        <v>8</v>
      </c>
    </row>
    <row r="23" spans="2:14" x14ac:dyDescent="0.25">
      <c r="B23" s="74">
        <v>8</v>
      </c>
      <c r="C23">
        <v>6.8249999999999993</v>
      </c>
      <c r="D23">
        <v>6.46</v>
      </c>
      <c r="E23">
        <v>6.16</v>
      </c>
      <c r="F23">
        <v>6.49</v>
      </c>
      <c r="G23">
        <v>7.7899999999999991</v>
      </c>
      <c r="H23">
        <v>7.2249999999999996</v>
      </c>
      <c r="I23">
        <v>7.1750000000000007</v>
      </c>
      <c r="J23">
        <v>6.09</v>
      </c>
      <c r="L23" s="21">
        <f t="shared" si="5"/>
        <v>6.7768750000000004</v>
      </c>
      <c r="M23" s="8">
        <f t="shared" si="6"/>
        <v>0.20801342998367051</v>
      </c>
      <c r="N23" s="8">
        <f t="shared" si="7"/>
        <v>8</v>
      </c>
    </row>
    <row r="24" spans="2:14" x14ac:dyDescent="0.25">
      <c r="B24" s="74">
        <v>9</v>
      </c>
      <c r="C24">
        <v>5.93</v>
      </c>
      <c r="D24">
        <v>5.99</v>
      </c>
      <c r="E24">
        <v>7.93</v>
      </c>
      <c r="F24">
        <v>6.5150000000000006</v>
      </c>
      <c r="G24">
        <v>9.69</v>
      </c>
      <c r="H24">
        <v>7.0750000000000002</v>
      </c>
      <c r="I24">
        <v>7.1449999999999996</v>
      </c>
      <c r="J24">
        <v>6.3900000000000006</v>
      </c>
      <c r="L24" s="21">
        <f t="shared" si="5"/>
        <v>7.0831250000000008</v>
      </c>
      <c r="M24" s="8">
        <f t="shared" si="6"/>
        <v>0.4400628379439519</v>
      </c>
      <c r="N24" s="8">
        <f t="shared" si="7"/>
        <v>8</v>
      </c>
    </row>
    <row r="25" spans="2:14" x14ac:dyDescent="0.25">
      <c r="B25" s="74">
        <v>10</v>
      </c>
      <c r="C25">
        <v>6.91</v>
      </c>
      <c r="D25">
        <v>5.85</v>
      </c>
      <c r="E25">
        <v>6.16</v>
      </c>
      <c r="F25">
        <v>7.2549999999999999</v>
      </c>
      <c r="G25">
        <v>5.52</v>
      </c>
      <c r="H25">
        <v>5.9949999999999992</v>
      </c>
      <c r="I25">
        <v>6.6349999999999998</v>
      </c>
      <c r="J25">
        <v>5.77</v>
      </c>
      <c r="L25" s="21">
        <f t="shared" si="5"/>
        <v>6.2618749999999999</v>
      </c>
      <c r="M25" s="8">
        <f t="shared" si="6"/>
        <v>0.21502270955645594</v>
      </c>
      <c r="N25" s="8">
        <f t="shared" si="7"/>
        <v>8</v>
      </c>
    </row>
    <row r="26" spans="2:14" x14ac:dyDescent="0.25">
      <c r="B26" s="74">
        <v>11</v>
      </c>
      <c r="C26">
        <v>7.8449999999999998</v>
      </c>
      <c r="D26">
        <v>7.7450000000000001</v>
      </c>
      <c r="E26">
        <v>6.6449999999999996</v>
      </c>
      <c r="F26">
        <v>9.18</v>
      </c>
      <c r="G26">
        <v>6.0049999999999999</v>
      </c>
      <c r="H26">
        <v>6.43</v>
      </c>
      <c r="I26">
        <v>7.0750000000000002</v>
      </c>
      <c r="J26">
        <v>5.9550000000000001</v>
      </c>
      <c r="L26" s="21">
        <f t="shared" si="5"/>
        <v>7.11</v>
      </c>
      <c r="M26" s="8">
        <f t="shared" si="6"/>
        <v>0.38875373218235931</v>
      </c>
      <c r="N26" s="8">
        <f t="shared" si="7"/>
        <v>8</v>
      </c>
    </row>
  </sheetData>
  <mergeCells count="2">
    <mergeCell ref="R3:T3"/>
    <mergeCell ref="U3:W3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W27"/>
  <sheetViews>
    <sheetView workbookViewId="0">
      <selection activeCell="Q47" sqref="Q47"/>
    </sheetView>
  </sheetViews>
  <sheetFormatPr defaultRowHeight="15" x14ac:dyDescent="0.25"/>
  <sheetData>
    <row r="3" spans="3:23" x14ac:dyDescent="0.25">
      <c r="F3" s="13" t="s">
        <v>170</v>
      </c>
      <c r="G3" s="13"/>
    </row>
    <row r="4" spans="3:23" x14ac:dyDescent="0.25">
      <c r="R4" s="86"/>
      <c r="S4" s="86"/>
      <c r="T4" s="86"/>
      <c r="U4" s="86"/>
      <c r="V4" s="86"/>
      <c r="W4" s="86"/>
    </row>
    <row r="5" spans="3:23" x14ac:dyDescent="0.25">
      <c r="C5" t="s">
        <v>168</v>
      </c>
      <c r="D5" s="9"/>
      <c r="M5" s="8" t="s">
        <v>17</v>
      </c>
      <c r="N5" s="8" t="s">
        <v>37</v>
      </c>
      <c r="O5" s="8" t="s">
        <v>175</v>
      </c>
      <c r="Q5" s="74"/>
      <c r="R5" s="1"/>
      <c r="S5" s="1"/>
      <c r="T5" s="1"/>
      <c r="U5" s="1"/>
      <c r="V5" s="1"/>
      <c r="W5" s="1"/>
    </row>
    <row r="6" spans="3:23" x14ac:dyDescent="0.25">
      <c r="C6" s="74">
        <v>0</v>
      </c>
      <c r="D6">
        <v>0.44815473704920461</v>
      </c>
      <c r="E6">
        <v>0.54142119163740998</v>
      </c>
      <c r="F6">
        <v>0.75698626570750083</v>
      </c>
      <c r="G6">
        <v>0.44815473704920461</v>
      </c>
      <c r="H6">
        <v>0.75698626570750083</v>
      </c>
      <c r="I6">
        <v>0.84845339409358733</v>
      </c>
      <c r="J6">
        <v>0.54142119163740998</v>
      </c>
      <c r="K6">
        <v>0.26515754089158844</v>
      </c>
      <c r="M6" s="75">
        <f t="shared" ref="M6:M14" si="0">AVERAGE(D6:K6)</f>
        <v>0.57584191547167585</v>
      </c>
      <c r="N6" s="8">
        <f t="shared" ref="N6:N14" si="1">STDEV(D6:K6)/SQRT(COUNT(D6:K6))</f>
        <v>6.962218879357987E-2</v>
      </c>
      <c r="O6" s="8">
        <f t="shared" ref="O6:O14" si="2">COUNT(D6:K6)</f>
        <v>8</v>
      </c>
      <c r="Q6" s="74"/>
      <c r="R6" s="1"/>
      <c r="S6" s="1"/>
      <c r="T6" s="1"/>
      <c r="U6" s="1"/>
      <c r="V6" s="1"/>
      <c r="W6" s="1"/>
    </row>
    <row r="7" spans="3:23" x14ac:dyDescent="0.25">
      <c r="C7" s="74">
        <v>1</v>
      </c>
      <c r="D7">
        <v>3.1590608810934354E-2</v>
      </c>
      <c r="E7">
        <v>2.7889324513040551E-2</v>
      </c>
      <c r="F7">
        <v>3.1730432467779186E-2</v>
      </c>
      <c r="G7">
        <v>2.7889324513040551E-2</v>
      </c>
      <c r="H7">
        <v>3.1730432467779186E-2</v>
      </c>
      <c r="I7">
        <v>2.7889324513040551E-2</v>
      </c>
      <c r="J7">
        <v>2.7889324513040551E-2</v>
      </c>
      <c r="K7">
        <v>1.9519558735614423E-2</v>
      </c>
      <c r="M7" s="75">
        <f t="shared" si="0"/>
        <v>2.8266041316783667E-2</v>
      </c>
      <c r="N7" s="8">
        <f t="shared" si="1"/>
        <v>1.4150049271806073E-3</v>
      </c>
      <c r="O7" s="8">
        <f t="shared" si="2"/>
        <v>8</v>
      </c>
      <c r="Q7" s="74"/>
      <c r="R7" s="1"/>
      <c r="S7" s="1"/>
      <c r="T7" s="1"/>
      <c r="U7" s="1"/>
      <c r="V7" s="1"/>
      <c r="W7" s="1"/>
    </row>
    <row r="8" spans="3:23" x14ac:dyDescent="0.25">
      <c r="C8" s="74">
        <v>2</v>
      </c>
      <c r="D8">
        <v>2.7889324513040551E-2</v>
      </c>
      <c r="E8">
        <v>2.7889324513040551E-2</v>
      </c>
      <c r="F8">
        <v>2.7889324513040551E-2</v>
      </c>
      <c r="G8">
        <v>2.7889324513040551E-2</v>
      </c>
      <c r="H8">
        <v>5.2680755103684612E-2</v>
      </c>
      <c r="I8">
        <v>3.1730432467779186E-2</v>
      </c>
      <c r="J8">
        <v>3.1730432467779186E-2</v>
      </c>
      <c r="K8">
        <v>2.7889324513040551E-2</v>
      </c>
      <c r="M8" s="75">
        <f t="shared" si="0"/>
        <v>3.1948530325555717E-2</v>
      </c>
      <c r="N8" s="8">
        <f t="shared" si="1"/>
        <v>3.0246193288925461E-3</v>
      </c>
      <c r="O8" s="8">
        <f t="shared" si="2"/>
        <v>8</v>
      </c>
      <c r="Q8" s="74"/>
      <c r="R8" s="1"/>
      <c r="S8" s="1"/>
      <c r="T8" s="1"/>
      <c r="U8" s="1"/>
      <c r="V8" s="1"/>
      <c r="W8" s="1"/>
    </row>
    <row r="9" spans="3:23" x14ac:dyDescent="0.25">
      <c r="C9" s="74">
        <v>5</v>
      </c>
      <c r="D9">
        <v>2.7889324513040551E-2</v>
      </c>
      <c r="E9">
        <v>2.6340377551842317E-2</v>
      </c>
      <c r="F9">
        <v>3.1730432467779186E-2</v>
      </c>
      <c r="G9">
        <v>2.7889324513040551E-2</v>
      </c>
      <c r="H9">
        <v>1.9519558735614423E-2</v>
      </c>
      <c r="I9">
        <v>2.346723896075651E-2</v>
      </c>
      <c r="J9">
        <v>4.2681335068985291E-2</v>
      </c>
      <c r="K9">
        <v>2.7889324513040551E-2</v>
      </c>
      <c r="M9" s="75">
        <f t="shared" si="0"/>
        <v>2.8425864540512422E-2</v>
      </c>
      <c r="N9" s="8">
        <f t="shared" si="1"/>
        <v>2.4026092270688572E-3</v>
      </c>
      <c r="O9" s="8">
        <f t="shared" si="2"/>
        <v>8</v>
      </c>
      <c r="Q9" s="74"/>
      <c r="R9" s="1"/>
      <c r="S9" s="1"/>
      <c r="T9" s="1"/>
      <c r="U9" s="1"/>
      <c r="V9" s="1"/>
      <c r="W9" s="1"/>
    </row>
    <row r="10" spans="3:23" x14ac:dyDescent="0.25">
      <c r="C10" s="74">
        <v>6</v>
      </c>
      <c r="D10">
        <v>1.9519558735614423E-2</v>
      </c>
      <c r="E10">
        <v>5.2680755103684612E-2</v>
      </c>
      <c r="F10">
        <v>4.3606174795622302E-2</v>
      </c>
      <c r="G10">
        <v>0.1059868515872205</v>
      </c>
      <c r="H10">
        <v>2.7889324513040551E-2</v>
      </c>
      <c r="I10">
        <v>3.1590608810934354E-2</v>
      </c>
      <c r="J10">
        <v>0.10595659236686601</v>
      </c>
      <c r="K10">
        <v>4.6934477921513E-2</v>
      </c>
      <c r="M10" s="75">
        <f t="shared" si="0"/>
        <v>5.427054297931197E-2</v>
      </c>
      <c r="N10" s="8">
        <f t="shared" si="1"/>
        <v>1.190293879502404E-2</v>
      </c>
      <c r="O10" s="8">
        <f t="shared" si="2"/>
        <v>8</v>
      </c>
      <c r="Q10" s="74"/>
      <c r="R10" s="1"/>
      <c r="S10" s="1"/>
      <c r="T10" s="1"/>
      <c r="U10" s="1"/>
      <c r="V10" s="1"/>
      <c r="W10" s="1"/>
    </row>
    <row r="11" spans="3:23" x14ac:dyDescent="0.25">
      <c r="C11" s="74">
        <v>7</v>
      </c>
      <c r="D11">
        <v>0.26515754089158844</v>
      </c>
      <c r="E11">
        <v>0.18857841940856379</v>
      </c>
      <c r="F11">
        <v>0.17731112391384049</v>
      </c>
      <c r="G11">
        <v>0.15787449801245898</v>
      </c>
      <c r="H11">
        <v>0.15587195505182541</v>
      </c>
      <c r="I11">
        <v>0.15787449801245898</v>
      </c>
      <c r="J11">
        <v>0.23196581254179105</v>
      </c>
      <c r="K11">
        <v>0.18842389742837629</v>
      </c>
      <c r="M11" s="75">
        <f t="shared" si="0"/>
        <v>0.19038221815761291</v>
      </c>
      <c r="N11" s="8">
        <f t="shared" si="1"/>
        <v>1.3889196999515317E-2</v>
      </c>
      <c r="O11" s="8">
        <f t="shared" si="2"/>
        <v>8</v>
      </c>
      <c r="Q11" s="74"/>
      <c r="R11" s="1"/>
      <c r="S11" s="1"/>
      <c r="T11" s="1"/>
      <c r="U11" s="1"/>
      <c r="V11" s="1"/>
      <c r="W11" s="1"/>
    </row>
    <row r="12" spans="3:23" x14ac:dyDescent="0.25">
      <c r="C12" s="74">
        <v>8</v>
      </c>
      <c r="D12">
        <v>0.26515754089158844</v>
      </c>
      <c r="E12">
        <v>0.18857841940856379</v>
      </c>
      <c r="F12">
        <v>0.17731112391384049</v>
      </c>
      <c r="G12">
        <v>0.15787449801245898</v>
      </c>
      <c r="H12">
        <v>0.15587195505182541</v>
      </c>
      <c r="I12">
        <v>0.15787449801245898</v>
      </c>
      <c r="J12">
        <v>0.23196581254179105</v>
      </c>
      <c r="K12">
        <v>0.18842389742837629</v>
      </c>
      <c r="M12" s="75">
        <f t="shared" si="0"/>
        <v>0.19038221815761291</v>
      </c>
      <c r="N12" s="8">
        <f t="shared" si="1"/>
        <v>1.3889196999515317E-2</v>
      </c>
      <c r="O12" s="8">
        <f t="shared" si="2"/>
        <v>8</v>
      </c>
      <c r="Q12" s="74"/>
      <c r="R12" s="1"/>
      <c r="S12" s="1"/>
      <c r="T12" s="1"/>
      <c r="U12" s="1"/>
      <c r="V12" s="1"/>
      <c r="W12" s="1"/>
    </row>
    <row r="13" spans="3:23" x14ac:dyDescent="0.25">
      <c r="C13" s="74">
        <v>9</v>
      </c>
      <c r="D13">
        <v>0.12761801424580746</v>
      </c>
      <c r="E13">
        <v>0.21683030597616573</v>
      </c>
      <c r="F13">
        <v>0.15587195505182541</v>
      </c>
      <c r="G13">
        <v>0.23196581254179105</v>
      </c>
      <c r="H13">
        <v>0.12761801424580746</v>
      </c>
      <c r="I13">
        <v>0.10595659236686601</v>
      </c>
      <c r="J13">
        <v>7.6403638313620903E-2</v>
      </c>
      <c r="K13">
        <v>8.9699904910611458E-2</v>
      </c>
      <c r="M13" s="75">
        <f t="shared" si="0"/>
        <v>0.14149552970656196</v>
      </c>
      <c r="N13" s="8">
        <f t="shared" si="1"/>
        <v>2.0104552704309744E-2</v>
      </c>
      <c r="O13" s="8">
        <f t="shared" si="2"/>
        <v>8</v>
      </c>
      <c r="Q13" s="74"/>
      <c r="R13" s="1"/>
      <c r="S13" s="1"/>
      <c r="T13" s="1"/>
      <c r="U13" s="1"/>
      <c r="V13" s="1"/>
      <c r="W13" s="1"/>
    </row>
    <row r="14" spans="3:23" x14ac:dyDescent="0.25">
      <c r="C14" s="74">
        <v>10</v>
      </c>
      <c r="D14">
        <v>0.19154198448866033</v>
      </c>
      <c r="E14">
        <v>0.62417733029299682</v>
      </c>
      <c r="F14">
        <v>0.32563867776995803</v>
      </c>
      <c r="G14">
        <v>9.2471955134583575E-2</v>
      </c>
      <c r="H14">
        <v>0.19154198448866033</v>
      </c>
      <c r="I14">
        <v>0.32563867776995803</v>
      </c>
      <c r="J14">
        <v>0.11130893821855135</v>
      </c>
      <c r="K14">
        <v>0.32563867776995803</v>
      </c>
      <c r="M14" s="75">
        <f t="shared" si="0"/>
        <v>0.27349477824166579</v>
      </c>
      <c r="N14" s="8">
        <f t="shared" si="1"/>
        <v>6.0302991083834155E-2</v>
      </c>
      <c r="O14" s="8">
        <f t="shared" si="2"/>
        <v>8</v>
      </c>
      <c r="Q14" s="74"/>
      <c r="R14" s="1"/>
      <c r="S14" s="1"/>
      <c r="T14" s="1"/>
      <c r="U14" s="1"/>
      <c r="V14" s="1"/>
      <c r="W14" s="1"/>
    </row>
    <row r="15" spans="3:23" x14ac:dyDescent="0.25">
      <c r="C15" s="74">
        <v>11</v>
      </c>
      <c r="D15">
        <v>0.3620489150608403</v>
      </c>
      <c r="E15">
        <v>0.84845339409358733</v>
      </c>
      <c r="F15">
        <v>0.4427425380774605</v>
      </c>
      <c r="G15">
        <v>0.75698626570750083</v>
      </c>
      <c r="H15">
        <v>0.4427425380774605</v>
      </c>
      <c r="I15">
        <v>0.84845339409358733</v>
      </c>
      <c r="J15">
        <v>0.7061549232579315</v>
      </c>
      <c r="K15">
        <v>0.75698626570750083</v>
      </c>
      <c r="M15" s="75">
        <f>AVERAGE(D15:K15)</f>
        <v>0.64557102925948362</v>
      </c>
      <c r="N15" s="8">
        <f>STDEV(D15:K15)/SQRT(COUNT(D15:K15))</f>
        <v>6.9882964517844259E-2</v>
      </c>
      <c r="O15" s="8">
        <f>COUNT(D15:K15)</f>
        <v>8</v>
      </c>
    </row>
    <row r="16" spans="3:23" x14ac:dyDescent="0.25">
      <c r="M16" s="22"/>
      <c r="N16" s="9"/>
      <c r="O16" s="9"/>
    </row>
    <row r="17" spans="3:15" x14ac:dyDescent="0.25">
      <c r="C17" t="s">
        <v>167</v>
      </c>
      <c r="M17" s="8" t="s">
        <v>17</v>
      </c>
      <c r="N17" s="8" t="s">
        <v>37</v>
      </c>
      <c r="O17" s="8" t="s">
        <v>175</v>
      </c>
    </row>
    <row r="18" spans="3:15" x14ac:dyDescent="0.25">
      <c r="C18" s="74">
        <v>0</v>
      </c>
      <c r="D18">
        <v>0.53001967483897028</v>
      </c>
      <c r="E18">
        <v>0.84845339409358733</v>
      </c>
      <c r="F18">
        <v>0.4427425380774605</v>
      </c>
      <c r="G18">
        <v>0.53001967483897028</v>
      </c>
      <c r="H18">
        <v>0.84845339409358733</v>
      </c>
      <c r="I18">
        <v>0.7061549232579315</v>
      </c>
      <c r="J18">
        <v>0.62417733029299682</v>
      </c>
      <c r="K18">
        <v>0.3620489150608403</v>
      </c>
      <c r="M18" s="75">
        <f>AVERAGE(D18:K18)</f>
        <v>0.611508730569293</v>
      </c>
      <c r="N18" s="8">
        <f>STDEV(D18:K18)/SQRT(COUNT(D18:K18))</f>
        <v>6.3442479859999068E-2</v>
      </c>
      <c r="O18" s="8">
        <f>COUNT(D18:K18)</f>
        <v>8</v>
      </c>
    </row>
    <row r="19" spans="3:15" x14ac:dyDescent="0.25">
      <c r="C19" s="74">
        <v>1</v>
      </c>
      <c r="D19">
        <v>2.7889324513040551E-2</v>
      </c>
      <c r="E19">
        <v>2.7889324513040551E-2</v>
      </c>
      <c r="F19">
        <v>2.7889324513040551E-2</v>
      </c>
      <c r="G19">
        <v>1.9519558735614423E-2</v>
      </c>
      <c r="H19">
        <v>2.7889324513040551E-2</v>
      </c>
      <c r="I19">
        <v>3.1730432467779186E-2</v>
      </c>
      <c r="J19">
        <v>3.1730432467779186E-2</v>
      </c>
      <c r="K19">
        <v>2.7889324513040551E-2</v>
      </c>
      <c r="M19" s="75">
        <f t="shared" ref="M19:M26" si="3">AVERAGE(D19:K19)</f>
        <v>2.7803380779546943E-2</v>
      </c>
      <c r="N19" s="8">
        <f t="shared" ref="N19:N26" si="4">STDEV(D19:K19)/SQRT(COUNT(D19:K19))</f>
        <v>1.3329753856254911E-3</v>
      </c>
      <c r="O19" s="8">
        <f t="shared" ref="O19:O26" si="5">COUNT(D19:K19)</f>
        <v>8</v>
      </c>
    </row>
    <row r="20" spans="3:15" x14ac:dyDescent="0.25">
      <c r="C20" s="74">
        <v>2</v>
      </c>
      <c r="D20">
        <v>1.9519558735614423E-2</v>
      </c>
      <c r="E20">
        <v>3.1590608810934354E-2</v>
      </c>
      <c r="F20">
        <v>2.6340377551842317E-2</v>
      </c>
      <c r="G20">
        <v>2.7889324513040551E-2</v>
      </c>
      <c r="H20">
        <v>2.7889324513040551E-2</v>
      </c>
      <c r="I20">
        <v>2.7889324513040551E-2</v>
      </c>
      <c r="J20">
        <v>1.9519558735614423E-2</v>
      </c>
      <c r="K20">
        <v>2.7889324513040551E-2</v>
      </c>
      <c r="M20" s="75">
        <f t="shared" si="3"/>
        <v>2.6065925235770965E-2</v>
      </c>
      <c r="N20" s="8">
        <f t="shared" si="4"/>
        <v>1.5213153442099846E-3</v>
      </c>
      <c r="O20" s="8">
        <f t="shared" si="5"/>
        <v>8</v>
      </c>
    </row>
    <row r="21" spans="3:15" x14ac:dyDescent="0.25">
      <c r="C21" s="74">
        <v>5</v>
      </c>
      <c r="D21">
        <v>2.7889324513040551E-2</v>
      </c>
      <c r="E21">
        <v>2.7889324513040551E-2</v>
      </c>
      <c r="F21">
        <v>4.3606174795622302E-2</v>
      </c>
      <c r="G21">
        <v>2.7889324513040551E-2</v>
      </c>
      <c r="H21">
        <v>1.9519558735614423E-2</v>
      </c>
      <c r="I21">
        <v>3.1730432467779186E-2</v>
      </c>
      <c r="J21">
        <v>2.7889324513040551E-2</v>
      </c>
      <c r="K21">
        <v>2.7889324513040551E-2</v>
      </c>
      <c r="M21" s="75">
        <f t="shared" si="3"/>
        <v>2.9287848570527332E-2</v>
      </c>
      <c r="N21" s="8">
        <f t="shared" si="4"/>
        <v>2.3761445211393337E-3</v>
      </c>
      <c r="O21" s="8">
        <f t="shared" si="5"/>
        <v>8</v>
      </c>
    </row>
    <row r="22" spans="3:15" x14ac:dyDescent="0.25">
      <c r="C22" s="74">
        <v>6</v>
      </c>
      <c r="D22">
        <v>2.7889324513040551E-2</v>
      </c>
      <c r="E22">
        <v>2.7889324513040551E-2</v>
      </c>
      <c r="F22">
        <v>3.1730432467779186E-2</v>
      </c>
      <c r="G22">
        <v>3.1730432467779186E-2</v>
      </c>
      <c r="H22">
        <v>2.7889324513040551E-2</v>
      </c>
      <c r="I22">
        <v>2.7889324513040551E-2</v>
      </c>
      <c r="J22">
        <v>5.2680755103684612E-2</v>
      </c>
      <c r="K22">
        <v>2.346723896075651E-2</v>
      </c>
      <c r="M22" s="75">
        <f t="shared" si="3"/>
        <v>3.1395769631520215E-2</v>
      </c>
      <c r="N22" s="8">
        <f t="shared" si="4"/>
        <v>3.1772540734635369E-3</v>
      </c>
      <c r="O22" s="8">
        <f t="shared" si="5"/>
        <v>8</v>
      </c>
    </row>
    <row r="23" spans="3:15" x14ac:dyDescent="0.25">
      <c r="C23" s="74">
        <v>7</v>
      </c>
      <c r="D23">
        <v>2.7889324513040551E-2</v>
      </c>
      <c r="E23">
        <v>2.7889324513040551E-2</v>
      </c>
      <c r="F23">
        <v>3.1730432467779186E-2</v>
      </c>
      <c r="G23">
        <v>2.7889324513040551E-2</v>
      </c>
      <c r="H23">
        <v>1.9519558735614423E-2</v>
      </c>
      <c r="I23">
        <v>2.7889324513040551E-2</v>
      </c>
      <c r="J23">
        <v>2.6340377551842317E-2</v>
      </c>
      <c r="K23">
        <v>2.7889324513040551E-2</v>
      </c>
      <c r="M23" s="75">
        <f t="shared" si="3"/>
        <v>2.7129623915054836E-2</v>
      </c>
      <c r="N23" s="8">
        <f t="shared" si="4"/>
        <v>1.2144161309400646E-3</v>
      </c>
      <c r="O23" s="8">
        <f t="shared" si="5"/>
        <v>8</v>
      </c>
    </row>
    <row r="24" spans="3:15" x14ac:dyDescent="0.25">
      <c r="C24" s="74">
        <v>8</v>
      </c>
      <c r="D24">
        <v>2.7889324513040551E-2</v>
      </c>
      <c r="E24">
        <v>2.7889324513040551E-2</v>
      </c>
      <c r="F24">
        <v>3.1730432467779186E-2</v>
      </c>
      <c r="G24">
        <v>2.7889324513040551E-2</v>
      </c>
      <c r="H24">
        <v>1.9519558735614423E-2</v>
      </c>
      <c r="I24">
        <v>2.7889324513040551E-2</v>
      </c>
      <c r="J24">
        <v>2.6340377551842317E-2</v>
      </c>
      <c r="K24">
        <v>2.7889324513040551E-2</v>
      </c>
      <c r="M24" s="75">
        <f t="shared" si="3"/>
        <v>2.7129623915054836E-2</v>
      </c>
      <c r="N24" s="8">
        <f t="shared" si="4"/>
        <v>1.2144161309400646E-3</v>
      </c>
      <c r="O24" s="8">
        <f t="shared" si="5"/>
        <v>8</v>
      </c>
    </row>
    <row r="25" spans="3:15" x14ac:dyDescent="0.25">
      <c r="C25" s="74">
        <v>9</v>
      </c>
      <c r="D25">
        <v>2.7889324513040551E-2</v>
      </c>
      <c r="E25">
        <v>2.6340377551842317E-2</v>
      </c>
      <c r="F25">
        <v>4.6934477921513E-2</v>
      </c>
      <c r="G25">
        <v>2.7889324513040551E-2</v>
      </c>
      <c r="H25">
        <v>3.1730432467779186E-2</v>
      </c>
      <c r="I25">
        <v>2.7889324513040551E-2</v>
      </c>
      <c r="J25">
        <v>6.3219636051911887E-2</v>
      </c>
      <c r="K25">
        <v>3.1590608810934354E-2</v>
      </c>
      <c r="M25" s="75">
        <f t="shared" si="3"/>
        <v>3.5435438292887797E-2</v>
      </c>
      <c r="N25" s="8">
        <f t="shared" si="4"/>
        <v>4.602505080351719E-3</v>
      </c>
      <c r="O25" s="8">
        <f t="shared" si="5"/>
        <v>8</v>
      </c>
    </row>
    <row r="26" spans="3:15" x14ac:dyDescent="0.25">
      <c r="C26" s="74">
        <v>10</v>
      </c>
      <c r="D26">
        <v>2.6340377551842317E-2</v>
      </c>
      <c r="E26">
        <v>5.5562021733730836E-2</v>
      </c>
      <c r="F26">
        <v>5.5562021733730836E-2</v>
      </c>
      <c r="G26">
        <v>3.1590608810934354E-2</v>
      </c>
      <c r="H26">
        <v>3.2781290015894832E-2</v>
      </c>
      <c r="I26">
        <v>4.6934477921513E-2</v>
      </c>
      <c r="J26">
        <v>3.1730432467779186E-2</v>
      </c>
      <c r="K26">
        <v>2.7889324513040551E-2</v>
      </c>
      <c r="M26" s="75">
        <f t="shared" si="3"/>
        <v>3.8548819343558242E-2</v>
      </c>
      <c r="N26" s="8">
        <f t="shared" si="4"/>
        <v>4.309581828191307E-3</v>
      </c>
      <c r="O26" s="8">
        <f t="shared" si="5"/>
        <v>8</v>
      </c>
    </row>
    <row r="27" spans="3:15" x14ac:dyDescent="0.25">
      <c r="C27" s="74">
        <v>11</v>
      </c>
      <c r="D27">
        <v>2.7889324513040551E-2</v>
      </c>
      <c r="E27">
        <v>9.2471955134583575E-2</v>
      </c>
      <c r="F27">
        <v>4.2681335068985291E-2</v>
      </c>
      <c r="G27">
        <v>2.7889324513040551E-2</v>
      </c>
      <c r="H27">
        <v>1.9519558735614423E-2</v>
      </c>
      <c r="I27">
        <v>3.1590608810934354E-2</v>
      </c>
      <c r="J27">
        <v>4.2681335068985291E-2</v>
      </c>
      <c r="K27">
        <v>5.5778649026081081E-2</v>
      </c>
      <c r="M27" s="75">
        <f>AVERAGE(D27:K27)</f>
        <v>4.2562761358908144E-2</v>
      </c>
      <c r="N27" s="8">
        <f>STDEV(D27:K27)/SQRT(COUNT(D27:K27))</f>
        <v>8.1805652158377824E-3</v>
      </c>
      <c r="O27" s="8">
        <f>COUNT(D27:K27)</f>
        <v>8</v>
      </c>
    </row>
  </sheetData>
  <mergeCells count="2">
    <mergeCell ref="R4:T4"/>
    <mergeCell ref="U4:W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0"/>
  <sheetViews>
    <sheetView workbookViewId="0">
      <selection activeCell="O29" sqref="O29"/>
    </sheetView>
  </sheetViews>
  <sheetFormatPr defaultRowHeight="15" x14ac:dyDescent="0.25"/>
  <cols>
    <col min="18" max="18" width="11.140625" bestFit="1" customWidth="1"/>
  </cols>
  <sheetData>
    <row r="2" spans="2:18" x14ac:dyDescent="0.25">
      <c r="F2" t="s">
        <v>128</v>
      </c>
    </row>
    <row r="4" spans="2:18" x14ac:dyDescent="0.25">
      <c r="B4" s="1" t="s">
        <v>129</v>
      </c>
      <c r="P4" s="8" t="s">
        <v>17</v>
      </c>
      <c r="Q4" s="8" t="s">
        <v>37</v>
      </c>
      <c r="R4" s="8" t="s">
        <v>175</v>
      </c>
    </row>
    <row r="5" spans="2:18" x14ac:dyDescent="0.25">
      <c r="B5" s="1" t="s">
        <v>36</v>
      </c>
      <c r="C5">
        <v>8.1283333333333339</v>
      </c>
      <c r="D5">
        <v>8.4979166666666668</v>
      </c>
      <c r="E5">
        <v>8.0495833333333344</v>
      </c>
      <c r="F5">
        <v>7.0962499999999995</v>
      </c>
      <c r="G5">
        <v>7.5504166666666661</v>
      </c>
      <c r="H5">
        <v>8.0962499999999995</v>
      </c>
      <c r="I5">
        <v>8.4508333333333336</v>
      </c>
      <c r="J5">
        <v>8.6758749999999996</v>
      </c>
      <c r="P5" s="21">
        <f>AVERAGE(C5:M5)</f>
        <v>8.0681822916666661</v>
      </c>
      <c r="Q5" s="8">
        <f>STDEV(C5:M5)/SQRT(COUNT(C5:M5))</f>
        <v>0.18506125278628996</v>
      </c>
      <c r="R5" s="8">
        <f>COUNT(C5:M5)</f>
        <v>8</v>
      </c>
    </row>
    <row r="6" spans="2:18" x14ac:dyDescent="0.25">
      <c r="B6" t="s">
        <v>114</v>
      </c>
      <c r="C6">
        <v>2.4066666666666663</v>
      </c>
      <c r="D6">
        <v>4.22</v>
      </c>
      <c r="E6">
        <v>3.29</v>
      </c>
      <c r="F6">
        <v>5.1608333333333336</v>
      </c>
      <c r="G6">
        <v>3.4350000000000001</v>
      </c>
      <c r="H6">
        <v>4.1583333333333332</v>
      </c>
      <c r="I6">
        <v>3.8791666666666669</v>
      </c>
      <c r="P6" s="21">
        <f t="shared" ref="P6:P19" si="0">AVERAGE(C6:M6)</f>
        <v>3.7928571428571431</v>
      </c>
      <c r="Q6" s="8">
        <f t="shared" ref="Q6:Q18" si="1">STDEV(C6:M6)/SQRT(COUNT(C6:M6))</f>
        <v>0.32722800900757731</v>
      </c>
      <c r="R6" s="8">
        <f t="shared" ref="R6:R19" si="2">COUNT(C6:M6)</f>
        <v>7</v>
      </c>
    </row>
    <row r="7" spans="2:18" x14ac:dyDescent="0.25">
      <c r="B7" t="s">
        <v>115</v>
      </c>
      <c r="C7">
        <v>2.0925000000000002</v>
      </c>
      <c r="D7">
        <v>2.9566666666666666</v>
      </c>
      <c r="E7">
        <v>3.4733230452674899</v>
      </c>
      <c r="F7">
        <v>3.3149999999999999</v>
      </c>
      <c r="G7">
        <v>2.5549999999999997</v>
      </c>
      <c r="H7">
        <v>4.1408333333333331</v>
      </c>
      <c r="I7">
        <v>2.3625000000000003</v>
      </c>
      <c r="P7" s="21">
        <f t="shared" si="0"/>
        <v>2.9851175778953554</v>
      </c>
      <c r="Q7" s="8">
        <f t="shared" si="1"/>
        <v>0.26961503737867698</v>
      </c>
      <c r="R7" s="8">
        <f t="shared" si="2"/>
        <v>7</v>
      </c>
    </row>
    <row r="8" spans="2:18" x14ac:dyDescent="0.25">
      <c r="B8" t="s">
        <v>116</v>
      </c>
      <c r="C8">
        <v>3.6924999999999999</v>
      </c>
      <c r="D8">
        <v>4.0649999999999995</v>
      </c>
      <c r="E8">
        <v>2.1183333333333332</v>
      </c>
      <c r="F8">
        <v>3.4725000000000001</v>
      </c>
      <c r="G8">
        <v>3.3875000000000002</v>
      </c>
      <c r="H8">
        <v>3.5649999999999999</v>
      </c>
      <c r="I8">
        <v>2.335</v>
      </c>
      <c r="J8">
        <v>2.5999999999999996</v>
      </c>
      <c r="K8">
        <v>1.9550000000000001</v>
      </c>
      <c r="L8">
        <v>2.4749999999999996</v>
      </c>
      <c r="M8">
        <v>2.2949999999999999</v>
      </c>
      <c r="P8" s="21">
        <f t="shared" si="0"/>
        <v>2.9055303030303032</v>
      </c>
      <c r="Q8" s="8">
        <f t="shared" si="1"/>
        <v>0.22263882494483991</v>
      </c>
      <c r="R8" s="8">
        <f t="shared" si="2"/>
        <v>11</v>
      </c>
    </row>
    <row r="9" spans="2:18" x14ac:dyDescent="0.25">
      <c r="B9" t="s">
        <v>117</v>
      </c>
      <c r="C9">
        <v>2.2758333333333334</v>
      </c>
      <c r="D9">
        <v>3.0625</v>
      </c>
      <c r="E9">
        <v>3.8849999999999998</v>
      </c>
      <c r="F9">
        <v>2.8725000000000001</v>
      </c>
      <c r="G9">
        <v>2.7774999999999999</v>
      </c>
      <c r="H9">
        <v>3.4250000000000003</v>
      </c>
      <c r="I9">
        <v>2.875</v>
      </c>
      <c r="J9">
        <v>3.3224999999999998</v>
      </c>
      <c r="K9">
        <v>3.2216666666666667</v>
      </c>
      <c r="L9">
        <v>3.1749999999999998</v>
      </c>
      <c r="M9">
        <v>2.8408333333333333</v>
      </c>
      <c r="P9" s="21">
        <f t="shared" si="0"/>
        <v>3.0666666666666669</v>
      </c>
      <c r="Q9" s="8">
        <f t="shared" si="1"/>
        <v>0.1255451244884806</v>
      </c>
      <c r="R9" s="8">
        <f t="shared" si="2"/>
        <v>11</v>
      </c>
    </row>
    <row r="10" spans="2:18" x14ac:dyDescent="0.25">
      <c r="B10" t="s">
        <v>118</v>
      </c>
      <c r="C10">
        <v>6.1475</v>
      </c>
      <c r="D10">
        <v>5.2891666666666666</v>
      </c>
      <c r="E10">
        <v>5.3058333333333332</v>
      </c>
      <c r="F10">
        <v>3.9474999999999998</v>
      </c>
      <c r="G10">
        <v>5.1950000000000003</v>
      </c>
      <c r="H10">
        <v>4.8241666666666667</v>
      </c>
      <c r="I10">
        <v>4.9749999999999996</v>
      </c>
      <c r="J10">
        <v>3.6749999999999998</v>
      </c>
      <c r="K10">
        <v>3.2350000000000003</v>
      </c>
      <c r="L10">
        <v>3.6775000000000002</v>
      </c>
      <c r="M10">
        <v>3.31</v>
      </c>
      <c r="P10" s="21">
        <f t="shared" si="0"/>
        <v>4.5074242424242419</v>
      </c>
      <c r="Q10" s="8">
        <f t="shared" si="1"/>
        <v>0.29354026909028064</v>
      </c>
      <c r="R10" s="8">
        <f t="shared" si="2"/>
        <v>11</v>
      </c>
    </row>
    <row r="11" spans="2:18" x14ac:dyDescent="0.25">
      <c r="B11" t="s">
        <v>119</v>
      </c>
      <c r="C11">
        <v>4.6500000000000004</v>
      </c>
      <c r="D11">
        <v>5.3849999999999998</v>
      </c>
      <c r="E11">
        <v>4.2075000000000005</v>
      </c>
      <c r="F11">
        <v>4.1950000000000003</v>
      </c>
      <c r="G11">
        <v>5.2491666666666665</v>
      </c>
      <c r="H11">
        <v>4.9262500000000005</v>
      </c>
      <c r="I11">
        <v>4.66</v>
      </c>
      <c r="P11" s="21">
        <f t="shared" si="0"/>
        <v>4.7532738095238098</v>
      </c>
      <c r="Q11" s="8">
        <f t="shared" si="1"/>
        <v>0.17619068733899823</v>
      </c>
      <c r="R11" s="8">
        <f t="shared" si="2"/>
        <v>7</v>
      </c>
    </row>
    <row r="12" spans="2:18" x14ac:dyDescent="0.25">
      <c r="B12" t="s">
        <v>120</v>
      </c>
      <c r="C12">
        <v>5.9949999999999992</v>
      </c>
      <c r="D12">
        <v>7.1050000000000004</v>
      </c>
      <c r="E12">
        <v>6.25</v>
      </c>
      <c r="F12">
        <v>7.65</v>
      </c>
      <c r="G12">
        <v>7.2149999999999999</v>
      </c>
      <c r="H12">
        <v>7.6875</v>
      </c>
      <c r="I12">
        <v>7.9375</v>
      </c>
      <c r="J12">
        <v>6.0516666666666676</v>
      </c>
      <c r="K12">
        <v>6.2391666666666667</v>
      </c>
      <c r="L12">
        <v>6.4224999999999994</v>
      </c>
      <c r="M12">
        <v>6.0516666666666667</v>
      </c>
      <c r="P12" s="21">
        <f t="shared" si="0"/>
        <v>6.7822727272727272</v>
      </c>
      <c r="Q12" s="8">
        <f t="shared" si="1"/>
        <v>0.225497964416361</v>
      </c>
      <c r="R12" s="8">
        <f t="shared" si="2"/>
        <v>11</v>
      </c>
    </row>
    <row r="13" spans="2:18" x14ac:dyDescent="0.25">
      <c r="B13" t="s">
        <v>121</v>
      </c>
      <c r="C13">
        <v>9.3350000000000009</v>
      </c>
      <c r="D13">
        <v>7.51</v>
      </c>
      <c r="E13">
        <v>7.6749999999999998</v>
      </c>
      <c r="F13">
        <v>8.2174999999999994</v>
      </c>
      <c r="G13">
        <v>8.52</v>
      </c>
      <c r="H13">
        <v>7.9491666666666667</v>
      </c>
      <c r="I13">
        <v>7.375</v>
      </c>
      <c r="J13">
        <v>7.9916666666666671</v>
      </c>
      <c r="K13">
        <v>7.2149999999999999</v>
      </c>
      <c r="P13" s="21">
        <f t="shared" si="0"/>
        <v>7.9764814814814811</v>
      </c>
      <c r="Q13" s="8">
        <f t="shared" si="1"/>
        <v>0.21890452116424053</v>
      </c>
      <c r="R13" s="8">
        <f t="shared" si="2"/>
        <v>9</v>
      </c>
    </row>
    <row r="14" spans="2:18" x14ac:dyDescent="0.25">
      <c r="B14" t="s">
        <v>122</v>
      </c>
      <c r="C14">
        <v>8.379999999999999</v>
      </c>
      <c r="D14">
        <v>8.2225000000000001</v>
      </c>
      <c r="E14">
        <v>8.0724999999999998</v>
      </c>
      <c r="F14">
        <v>7.12</v>
      </c>
      <c r="G14">
        <v>8.2149999999999999</v>
      </c>
      <c r="H14">
        <v>7.3424999999999994</v>
      </c>
      <c r="I14">
        <v>7.4</v>
      </c>
      <c r="J14">
        <v>7.5625</v>
      </c>
      <c r="K14">
        <v>6.5766666666666671</v>
      </c>
      <c r="P14" s="21">
        <f t="shared" si="0"/>
        <v>7.6546296296296292</v>
      </c>
      <c r="Q14" s="8">
        <f t="shared" si="1"/>
        <v>0.20261661742239379</v>
      </c>
      <c r="R14" s="8">
        <f t="shared" si="2"/>
        <v>9</v>
      </c>
    </row>
    <row r="15" spans="2:18" x14ac:dyDescent="0.25">
      <c r="B15" t="s">
        <v>123</v>
      </c>
      <c r="C15">
        <v>8.1574999999999989</v>
      </c>
      <c r="D15">
        <v>6.6624999999999996</v>
      </c>
      <c r="E15">
        <v>6.3475000000000001</v>
      </c>
      <c r="F15">
        <v>7.3100000000000005</v>
      </c>
      <c r="G15">
        <v>7.4625000000000004</v>
      </c>
      <c r="H15">
        <v>7.7174999999999994</v>
      </c>
      <c r="I15">
        <v>7.9599999999999991</v>
      </c>
      <c r="P15" s="21">
        <f t="shared" si="0"/>
        <v>7.3739285714285714</v>
      </c>
      <c r="Q15" s="8">
        <f t="shared" si="1"/>
        <v>0.25105127603196686</v>
      </c>
      <c r="R15" s="8">
        <f t="shared" si="2"/>
        <v>7</v>
      </c>
    </row>
    <row r="16" spans="2:18" x14ac:dyDescent="0.25">
      <c r="B16" t="s">
        <v>124</v>
      </c>
      <c r="C16">
        <v>8.0850000000000009</v>
      </c>
      <c r="D16">
        <v>8.27</v>
      </c>
      <c r="E16">
        <v>7.7750000000000004</v>
      </c>
      <c r="F16">
        <v>7.9175000000000004</v>
      </c>
      <c r="P16" s="21">
        <f t="shared" si="0"/>
        <v>8.0118749999999999</v>
      </c>
      <c r="Q16" s="8">
        <f t="shared" si="1"/>
        <v>0.10684575623299213</v>
      </c>
      <c r="R16" s="8">
        <f t="shared" si="2"/>
        <v>4</v>
      </c>
    </row>
    <row r="17" spans="2:18" x14ac:dyDescent="0.25">
      <c r="B17" t="s">
        <v>125</v>
      </c>
      <c r="C17">
        <v>7.81</v>
      </c>
      <c r="D17">
        <v>7.3558333333333339</v>
      </c>
      <c r="E17">
        <v>7.3650000000000002</v>
      </c>
      <c r="F17">
        <v>8.2074999999999996</v>
      </c>
      <c r="P17" s="21">
        <f t="shared" si="0"/>
        <v>7.6845833333333333</v>
      </c>
      <c r="Q17" s="8">
        <f t="shared" si="1"/>
        <v>0.2039978043182489</v>
      </c>
      <c r="R17" s="8">
        <f t="shared" si="2"/>
        <v>4</v>
      </c>
    </row>
    <row r="18" spans="2:18" x14ac:dyDescent="0.25">
      <c r="B18" t="s">
        <v>126</v>
      </c>
      <c r="C18">
        <v>7.0075000000000003</v>
      </c>
      <c r="D18">
        <v>7.2750000000000004</v>
      </c>
      <c r="E18">
        <v>6.9775</v>
      </c>
      <c r="F18">
        <v>7.769166666666667</v>
      </c>
      <c r="P18" s="21">
        <f t="shared" si="0"/>
        <v>7.2572916666666671</v>
      </c>
      <c r="Q18" s="8">
        <f t="shared" si="1"/>
        <v>0.18325957323031059</v>
      </c>
      <c r="R18" s="8">
        <f t="shared" si="2"/>
        <v>4</v>
      </c>
    </row>
    <row r="19" spans="2:18" x14ac:dyDescent="0.25">
      <c r="B19" t="s">
        <v>127</v>
      </c>
      <c r="C19">
        <v>8.4583333333333339</v>
      </c>
      <c r="D19">
        <v>7.0250000000000004</v>
      </c>
      <c r="E19">
        <v>7.4916666666666671</v>
      </c>
      <c r="F19">
        <v>8.1050000000000004</v>
      </c>
      <c r="P19" s="21">
        <f t="shared" si="0"/>
        <v>7.7700000000000005</v>
      </c>
      <c r="Q19" s="8">
        <f>STDEV(C19:M19)/SQRT(COUNT(C19:M19))</f>
        <v>0.31865893760966213</v>
      </c>
      <c r="R19" s="8">
        <f t="shared" si="2"/>
        <v>4</v>
      </c>
    </row>
    <row r="21" spans="2:18" x14ac:dyDescent="0.25">
      <c r="B21" s="1" t="s">
        <v>130</v>
      </c>
      <c r="P21" s="8" t="s">
        <v>17</v>
      </c>
      <c r="Q21" s="8" t="s">
        <v>37</v>
      </c>
      <c r="R21" s="8" t="s">
        <v>175</v>
      </c>
    </row>
    <row r="22" spans="2:18" x14ac:dyDescent="0.25">
      <c r="B22" s="1" t="s">
        <v>36</v>
      </c>
      <c r="C22">
        <v>6.9981249999999999</v>
      </c>
      <c r="D22">
        <v>6.82</v>
      </c>
      <c r="E22">
        <v>6.7616666666666667</v>
      </c>
      <c r="F22">
        <v>7.9108333333333336</v>
      </c>
      <c r="G22">
        <v>7.1430833333333332</v>
      </c>
      <c r="H22">
        <v>7.0449999999999999</v>
      </c>
      <c r="I22">
        <v>7.5817499999999995</v>
      </c>
      <c r="J22">
        <v>7.6708333333333334</v>
      </c>
      <c r="P22" s="21">
        <f t="shared" ref="P22:P36" si="3">AVERAGE(C22:N22)</f>
        <v>7.2414114583333333</v>
      </c>
      <c r="Q22" s="8">
        <f t="shared" ref="Q22:Q36" si="4">STDEV(C22:N22)/SQRT(COUNT(C22:N22))</f>
        <v>0.15021032758184699</v>
      </c>
      <c r="R22" s="8">
        <f t="shared" ref="R22:R36" si="5">COUNT(C22:N22)</f>
        <v>8</v>
      </c>
    </row>
    <row r="23" spans="2:18" x14ac:dyDescent="0.25">
      <c r="B23" t="s">
        <v>114</v>
      </c>
      <c r="C23">
        <v>3.6825000000000001</v>
      </c>
      <c r="D23">
        <v>2.0691666666666668</v>
      </c>
      <c r="E23">
        <v>3.168333333333333</v>
      </c>
      <c r="F23">
        <v>2.7974999999999999</v>
      </c>
      <c r="G23">
        <v>2.2774999999999999</v>
      </c>
      <c r="H23">
        <v>2.1233333333333331</v>
      </c>
      <c r="I23">
        <v>1.5049999999999999</v>
      </c>
      <c r="J23">
        <v>2.7249999999999996</v>
      </c>
      <c r="P23" s="21">
        <f t="shared" si="3"/>
        <v>2.5435416666666661</v>
      </c>
      <c r="Q23" s="8">
        <f t="shared" si="4"/>
        <v>0.24407135664173454</v>
      </c>
      <c r="R23" s="8">
        <f t="shared" si="5"/>
        <v>8</v>
      </c>
    </row>
    <row r="24" spans="2:18" x14ac:dyDescent="0.25">
      <c r="B24" t="s">
        <v>115</v>
      </c>
      <c r="C24">
        <v>3.4816666666666665</v>
      </c>
      <c r="D24">
        <v>2.9733333333333332</v>
      </c>
      <c r="E24">
        <v>2.7124999999999999</v>
      </c>
      <c r="F24">
        <v>2.5933333333333333</v>
      </c>
      <c r="G24">
        <v>1.7175</v>
      </c>
      <c r="H24">
        <v>2.0575000000000001</v>
      </c>
      <c r="I24">
        <v>1.5325</v>
      </c>
      <c r="J24">
        <v>1.7825</v>
      </c>
      <c r="P24" s="21">
        <f t="shared" si="3"/>
        <v>2.3563541666666663</v>
      </c>
      <c r="Q24" s="8">
        <f t="shared" si="4"/>
        <v>0.2440536843214077</v>
      </c>
      <c r="R24" s="8">
        <f t="shared" si="5"/>
        <v>8</v>
      </c>
    </row>
    <row r="25" spans="2:18" x14ac:dyDescent="0.25">
      <c r="B25" t="s">
        <v>116</v>
      </c>
      <c r="C25">
        <v>3.2800000000000002</v>
      </c>
      <c r="D25">
        <v>2.5625</v>
      </c>
      <c r="E25">
        <v>2.0674999999999999</v>
      </c>
      <c r="F25">
        <v>1.8325</v>
      </c>
      <c r="G25">
        <v>2.7825000000000002</v>
      </c>
      <c r="H25">
        <v>2.27</v>
      </c>
      <c r="I25">
        <v>2.17</v>
      </c>
      <c r="J25">
        <v>3.0750000000000002</v>
      </c>
      <c r="K25">
        <v>2.0825</v>
      </c>
      <c r="L25">
        <v>1.9974999999999998</v>
      </c>
      <c r="M25">
        <v>1.6808333333333334</v>
      </c>
      <c r="N25">
        <v>2.665</v>
      </c>
      <c r="P25" s="21">
        <f t="shared" si="3"/>
        <v>2.3721527777777776</v>
      </c>
      <c r="Q25" s="8">
        <f t="shared" si="4"/>
        <v>0.14423472507273388</v>
      </c>
      <c r="R25" s="8">
        <f t="shared" si="5"/>
        <v>12</v>
      </c>
    </row>
    <row r="26" spans="2:18" x14ac:dyDescent="0.25">
      <c r="B26" t="s">
        <v>117</v>
      </c>
      <c r="C26">
        <v>3.5975000000000001</v>
      </c>
      <c r="D26">
        <v>3.04</v>
      </c>
      <c r="E26">
        <v>3.7283333333333335</v>
      </c>
      <c r="F26">
        <v>3.1799999999999997</v>
      </c>
      <c r="G26">
        <v>2.3725000000000001</v>
      </c>
      <c r="H26">
        <v>2.165</v>
      </c>
      <c r="I26">
        <v>2.6175000000000002</v>
      </c>
      <c r="J26">
        <v>3.2075</v>
      </c>
      <c r="K26">
        <v>1.8149999999999999</v>
      </c>
      <c r="L26">
        <v>1.7275</v>
      </c>
      <c r="M26">
        <v>2.1025</v>
      </c>
      <c r="N26">
        <v>2.25</v>
      </c>
      <c r="P26" s="21">
        <f t="shared" si="3"/>
        <v>2.6502777777777777</v>
      </c>
      <c r="Q26" s="8">
        <f t="shared" si="4"/>
        <v>0.19705481762797064</v>
      </c>
      <c r="R26" s="8">
        <f t="shared" si="5"/>
        <v>12</v>
      </c>
    </row>
    <row r="27" spans="2:18" x14ac:dyDescent="0.25">
      <c r="B27" t="s">
        <v>118</v>
      </c>
      <c r="C27">
        <v>4.4325000000000001</v>
      </c>
      <c r="D27">
        <v>3.25</v>
      </c>
      <c r="E27">
        <v>4.7874999999999996</v>
      </c>
      <c r="F27">
        <v>3.7808333333333333</v>
      </c>
      <c r="G27">
        <v>4.0575000000000001</v>
      </c>
      <c r="H27">
        <v>3.5225</v>
      </c>
      <c r="I27">
        <v>3.7016666666666667</v>
      </c>
      <c r="J27">
        <v>3.6749999999999998</v>
      </c>
      <c r="K27">
        <v>1.8599999999999999</v>
      </c>
      <c r="L27">
        <v>2.5091666666666663</v>
      </c>
      <c r="M27">
        <v>1.8225</v>
      </c>
      <c r="N27">
        <v>1.9208333333333332</v>
      </c>
      <c r="P27" s="21">
        <f t="shared" si="3"/>
        <v>3.2766666666666668</v>
      </c>
      <c r="Q27" s="8">
        <f t="shared" si="4"/>
        <v>0.29428621630035073</v>
      </c>
      <c r="R27" s="8">
        <f t="shared" si="5"/>
        <v>12</v>
      </c>
    </row>
    <row r="28" spans="2:18" x14ac:dyDescent="0.25">
      <c r="B28" t="s">
        <v>119</v>
      </c>
      <c r="C28">
        <v>3.6758333333333333</v>
      </c>
      <c r="D28">
        <v>4.0225000000000009</v>
      </c>
      <c r="E28">
        <v>4.8962500000000002</v>
      </c>
      <c r="F28">
        <v>2.9366666666666665</v>
      </c>
      <c r="G28">
        <v>1.8525</v>
      </c>
      <c r="H28">
        <v>2.2349999999999999</v>
      </c>
      <c r="I28">
        <v>2.34</v>
      </c>
      <c r="J28">
        <v>2.5499999999999998</v>
      </c>
      <c r="P28" s="21">
        <f t="shared" si="3"/>
        <v>3.0635937499999999</v>
      </c>
      <c r="Q28" s="8">
        <f t="shared" si="4"/>
        <v>0.36863067192126919</v>
      </c>
      <c r="R28" s="8">
        <f t="shared" si="5"/>
        <v>8</v>
      </c>
    </row>
    <row r="29" spans="2:18" x14ac:dyDescent="0.25">
      <c r="B29" t="s">
        <v>120</v>
      </c>
      <c r="C29">
        <v>5.8224999999999998</v>
      </c>
      <c r="D29">
        <v>4.7725</v>
      </c>
      <c r="E29">
        <v>5.5</v>
      </c>
      <c r="F29">
        <v>3.6475</v>
      </c>
      <c r="G29">
        <v>3.7850000000000001</v>
      </c>
      <c r="H29">
        <v>3.9300000000000006</v>
      </c>
      <c r="I29">
        <v>3.64</v>
      </c>
      <c r="J29">
        <v>3.2675000000000001</v>
      </c>
      <c r="K29">
        <v>2.71</v>
      </c>
      <c r="L29">
        <v>3.0341666666666667</v>
      </c>
      <c r="M29">
        <v>2.4249999999999998</v>
      </c>
      <c r="N29">
        <v>2.1825000000000001</v>
      </c>
      <c r="P29" s="21">
        <f t="shared" si="3"/>
        <v>3.7263888888888883</v>
      </c>
      <c r="Q29" s="8">
        <f t="shared" si="4"/>
        <v>0.33134607007441608</v>
      </c>
      <c r="R29" s="8">
        <f t="shared" si="5"/>
        <v>12</v>
      </c>
    </row>
    <row r="30" spans="2:18" x14ac:dyDescent="0.25">
      <c r="B30" t="s">
        <v>121</v>
      </c>
      <c r="C30">
        <v>4.2149999999999999</v>
      </c>
      <c r="D30">
        <v>2.7275</v>
      </c>
      <c r="E30">
        <v>5.3724999999999996</v>
      </c>
      <c r="F30">
        <v>5.4499999999999993</v>
      </c>
      <c r="G30">
        <v>4.6274999999999995</v>
      </c>
      <c r="H30">
        <v>5.2125000000000004</v>
      </c>
      <c r="I30">
        <v>2.7125000000000004</v>
      </c>
      <c r="J30">
        <v>2.9575</v>
      </c>
      <c r="K30">
        <v>2.0774999999999997</v>
      </c>
      <c r="L30">
        <v>2.4125000000000001</v>
      </c>
      <c r="P30" s="21">
        <f t="shared" si="3"/>
        <v>3.7765</v>
      </c>
      <c r="Q30" s="8">
        <f t="shared" si="4"/>
        <v>0.42133059730124234</v>
      </c>
      <c r="R30" s="8">
        <f t="shared" si="5"/>
        <v>10</v>
      </c>
    </row>
    <row r="31" spans="2:18" x14ac:dyDescent="0.25">
      <c r="B31" t="s">
        <v>122</v>
      </c>
      <c r="C31">
        <v>4.0566666666666666</v>
      </c>
      <c r="D31">
        <v>3.3358333333333334</v>
      </c>
      <c r="E31">
        <v>5.1016666666666666</v>
      </c>
      <c r="F31">
        <v>4.5549999999999997</v>
      </c>
      <c r="G31">
        <v>4.5875000000000004</v>
      </c>
      <c r="H31">
        <v>4.8066666666666666</v>
      </c>
      <c r="I31">
        <v>3.5049999999999999</v>
      </c>
      <c r="J31">
        <v>2.2725</v>
      </c>
      <c r="K31">
        <v>2.1941666666666668</v>
      </c>
      <c r="L31">
        <v>2.6574999999999998</v>
      </c>
      <c r="P31" s="21">
        <f t="shared" si="3"/>
        <v>3.7072499999999993</v>
      </c>
      <c r="Q31" s="8">
        <f t="shared" si="4"/>
        <v>0.33989354837712926</v>
      </c>
      <c r="R31" s="8">
        <f t="shared" si="5"/>
        <v>10</v>
      </c>
    </row>
    <row r="32" spans="2:18" x14ac:dyDescent="0.25">
      <c r="B32" t="s">
        <v>123</v>
      </c>
      <c r="C32">
        <v>5.2200000000000006</v>
      </c>
      <c r="D32">
        <v>2.8875000000000002</v>
      </c>
      <c r="E32">
        <v>4.7300000000000004</v>
      </c>
      <c r="F32">
        <v>4.5662500000000001</v>
      </c>
      <c r="G32">
        <v>2.0024999999999999</v>
      </c>
      <c r="H32">
        <v>1.8425</v>
      </c>
      <c r="I32">
        <v>2.0449999999999999</v>
      </c>
      <c r="J32">
        <v>2.1</v>
      </c>
      <c r="P32" s="21">
        <f t="shared" si="3"/>
        <v>3.1742187500000005</v>
      </c>
      <c r="Q32" s="8">
        <f t="shared" si="4"/>
        <v>0.50357854100299504</v>
      </c>
      <c r="R32" s="8">
        <f t="shared" si="5"/>
        <v>8</v>
      </c>
    </row>
    <row r="33" spans="2:18" x14ac:dyDescent="0.25">
      <c r="B33" t="s">
        <v>124</v>
      </c>
      <c r="C33">
        <v>4.5758333333333336</v>
      </c>
      <c r="D33">
        <v>2.6366666666666667</v>
      </c>
      <c r="E33">
        <v>2.6100000000000003</v>
      </c>
      <c r="F33">
        <v>3.3174999999999999</v>
      </c>
      <c r="P33" s="21">
        <f t="shared" si="3"/>
        <v>3.2850000000000001</v>
      </c>
      <c r="Q33" s="8">
        <f t="shared" si="4"/>
        <v>0.46036833582429387</v>
      </c>
      <c r="R33" s="8">
        <f t="shared" si="5"/>
        <v>4</v>
      </c>
    </row>
    <row r="34" spans="2:18" x14ac:dyDescent="0.25">
      <c r="B34" t="s">
        <v>125</v>
      </c>
      <c r="C34">
        <v>2.4624999999999999</v>
      </c>
      <c r="D34">
        <v>3.3908333333333331</v>
      </c>
      <c r="E34">
        <v>2.5750000000000002</v>
      </c>
      <c r="F34">
        <v>3.3</v>
      </c>
      <c r="P34" s="21">
        <f t="shared" si="3"/>
        <v>2.9320833333333338</v>
      </c>
      <c r="Q34" s="8">
        <f t="shared" si="4"/>
        <v>0.24045638031321262</v>
      </c>
      <c r="R34" s="8">
        <f t="shared" si="5"/>
        <v>4</v>
      </c>
    </row>
    <row r="35" spans="2:18" x14ac:dyDescent="0.25">
      <c r="B35" t="s">
        <v>126</v>
      </c>
      <c r="C35">
        <v>3.0374999999999996</v>
      </c>
      <c r="D35">
        <v>3.2466666666666666</v>
      </c>
      <c r="E35">
        <v>2.5875000000000004</v>
      </c>
      <c r="F35">
        <v>3.2225000000000001</v>
      </c>
      <c r="P35" s="21">
        <f t="shared" si="3"/>
        <v>3.0235416666666666</v>
      </c>
      <c r="Q35" s="8">
        <f t="shared" si="4"/>
        <v>0.15266967450639587</v>
      </c>
      <c r="R35" s="8">
        <f t="shared" si="5"/>
        <v>4</v>
      </c>
    </row>
    <row r="36" spans="2:18" x14ac:dyDescent="0.25">
      <c r="B36" t="s">
        <v>127</v>
      </c>
      <c r="C36">
        <v>4.6100000000000003</v>
      </c>
      <c r="D36">
        <v>4.08</v>
      </c>
      <c r="E36">
        <v>4.68</v>
      </c>
      <c r="F36">
        <v>4.0891666666666673</v>
      </c>
      <c r="P36" s="21">
        <f t="shared" si="3"/>
        <v>4.3647916666666671</v>
      </c>
      <c r="Q36" s="8">
        <f t="shared" si="4"/>
        <v>0.16241891673659462</v>
      </c>
      <c r="R36" s="8">
        <f t="shared" si="5"/>
        <v>4</v>
      </c>
    </row>
    <row r="37" spans="2:18" x14ac:dyDescent="0.25"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8" x14ac:dyDescent="0.25"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18" x14ac:dyDescent="0.25"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8" x14ac:dyDescent="0.2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1"/>
  <sheetViews>
    <sheetView workbookViewId="0">
      <selection activeCell="F38" sqref="F38:P41"/>
    </sheetView>
  </sheetViews>
  <sheetFormatPr defaultRowHeight="15" x14ac:dyDescent="0.25"/>
  <sheetData>
    <row r="2" spans="2:17" x14ac:dyDescent="0.25">
      <c r="F2" t="s">
        <v>131</v>
      </c>
      <c r="O2" s="9"/>
      <c r="P2" s="9"/>
      <c r="Q2" s="9"/>
    </row>
    <row r="3" spans="2:17" x14ac:dyDescent="0.25">
      <c r="O3" s="9"/>
      <c r="P3" s="9"/>
      <c r="Q3" s="9"/>
    </row>
    <row r="4" spans="2:17" x14ac:dyDescent="0.25">
      <c r="B4" s="1" t="s">
        <v>129</v>
      </c>
      <c r="O4" s="8" t="s">
        <v>17</v>
      </c>
      <c r="P4" s="8" t="s">
        <v>37</v>
      </c>
      <c r="Q4" s="8" t="s">
        <v>175</v>
      </c>
    </row>
    <row r="5" spans="2:17" x14ac:dyDescent="0.25">
      <c r="B5" s="1" t="s">
        <v>36</v>
      </c>
      <c r="C5">
        <v>0.55484880701902106</v>
      </c>
      <c r="D5">
        <v>0.6624019064247223</v>
      </c>
      <c r="E5">
        <v>0.61312754099790379</v>
      </c>
      <c r="F5">
        <v>0.4838973225394641</v>
      </c>
      <c r="G5">
        <v>0.69867650299630968</v>
      </c>
      <c r="H5">
        <v>0.75717115593736362</v>
      </c>
      <c r="I5">
        <v>0.41764873006250181</v>
      </c>
      <c r="J5">
        <v>0.5656947173860184</v>
      </c>
      <c r="O5" s="21">
        <f>AVERAGE(C5:M5)</f>
        <v>0.59418333542041313</v>
      </c>
      <c r="P5" s="8">
        <f>STDEV(C5:M5)/SQRT(COUNT(C5:M5))</f>
        <v>3.9682396706731085E-2</v>
      </c>
      <c r="Q5" s="8">
        <f>COUNT(C5:M5)</f>
        <v>8</v>
      </c>
    </row>
    <row r="6" spans="2:17" x14ac:dyDescent="0.25">
      <c r="B6" t="s">
        <v>114</v>
      </c>
      <c r="C6">
        <v>0.12283556085237654</v>
      </c>
      <c r="D6">
        <v>0.14052518727157368</v>
      </c>
      <c r="E6">
        <v>7.2381818052266747E-2</v>
      </c>
      <c r="F6">
        <v>0.35922793698135097</v>
      </c>
      <c r="G6">
        <v>0.17709859466965663</v>
      </c>
      <c r="H6">
        <v>5.112937676157036E-2</v>
      </c>
      <c r="I6">
        <v>0.12169649079627415</v>
      </c>
      <c r="O6" s="21">
        <f>AVERAGE(C6:M6)</f>
        <v>0.14927070934072414</v>
      </c>
      <c r="P6" s="8">
        <f t="shared" ref="P6:P18" si="0">STDEV(C6:M6)/SQRT(COUNT(C6:M6))</f>
        <v>3.8401292812004391E-2</v>
      </c>
      <c r="Q6" s="8">
        <f t="shared" ref="Q6:Q18" si="1">COUNT(C6:M6)</f>
        <v>7</v>
      </c>
    </row>
    <row r="7" spans="2:17" x14ac:dyDescent="0.25">
      <c r="B7" t="s">
        <v>115</v>
      </c>
      <c r="C7">
        <v>6.2101193801181384E-2</v>
      </c>
      <c r="D7">
        <v>5.2680755103684612E-2</v>
      </c>
      <c r="E7">
        <v>5.4076682509304974E-2</v>
      </c>
      <c r="F7">
        <v>9.1698331635944264E-2</v>
      </c>
      <c r="G7">
        <v>9.5418825148859673E-2</v>
      </c>
      <c r="H7">
        <v>0.11642436128643208</v>
      </c>
      <c r="I7">
        <v>6.589501638066271E-2</v>
      </c>
      <c r="O7" s="21">
        <f t="shared" ref="O7:O18" si="2">AVERAGE(C7:M7)</f>
        <v>7.6899309409438538E-2</v>
      </c>
      <c r="P7" s="8">
        <f t="shared" si="0"/>
        <v>9.2217426948544585E-3</v>
      </c>
      <c r="Q7" s="8">
        <f t="shared" si="1"/>
        <v>7</v>
      </c>
    </row>
    <row r="8" spans="2:17" x14ac:dyDescent="0.25">
      <c r="B8" t="s">
        <v>116</v>
      </c>
      <c r="C8">
        <v>4.4179998895456297E-2</v>
      </c>
      <c r="D8">
        <v>6.8039064965102938E-2</v>
      </c>
      <c r="E8">
        <v>4.3576315272332591E-2</v>
      </c>
      <c r="F8">
        <v>2.9739966661987451E-2</v>
      </c>
      <c r="G8">
        <v>5.8624458023934248E-2</v>
      </c>
      <c r="H8">
        <v>4.3606174795622302E-2</v>
      </c>
      <c r="I8">
        <v>3.5747749654331425E-2</v>
      </c>
      <c r="J8">
        <v>4.2205593785731896E-2</v>
      </c>
      <c r="K8">
        <v>6.6190619989798374E-2</v>
      </c>
      <c r="L8">
        <v>6.9703216528048284E-2</v>
      </c>
      <c r="M8">
        <v>6.3175725463180177E-2</v>
      </c>
      <c r="O8" s="21">
        <f t="shared" si="2"/>
        <v>5.1344444003229635E-2</v>
      </c>
      <c r="P8" s="8">
        <f t="shared" si="0"/>
        <v>4.2578531416448085E-3</v>
      </c>
      <c r="Q8" s="8">
        <f t="shared" si="1"/>
        <v>11</v>
      </c>
    </row>
    <row r="9" spans="2:17" x14ac:dyDescent="0.25">
      <c r="B9" t="s">
        <v>117</v>
      </c>
      <c r="C9">
        <v>2.9598013132519904E-2</v>
      </c>
      <c r="D9">
        <v>3.1660520639356773E-2</v>
      </c>
      <c r="E9">
        <v>2.9598013132519904E-2</v>
      </c>
      <c r="F9">
        <v>2.7528923885845432E-2</v>
      </c>
      <c r="G9">
        <v>2.7889324513040551E-2</v>
      </c>
      <c r="H9">
        <v>2.7114851032441434E-2</v>
      </c>
      <c r="I9">
        <v>3.7411901217276777E-2</v>
      </c>
      <c r="J9">
        <v>0.14274625612913322</v>
      </c>
      <c r="K9">
        <v>0.1241719550932045</v>
      </c>
      <c r="L9">
        <v>7.4369059816000588E-2</v>
      </c>
      <c r="M9">
        <v>0.10656824891294839</v>
      </c>
      <c r="O9" s="21">
        <f t="shared" si="2"/>
        <v>5.9877915227662497E-2</v>
      </c>
      <c r="P9" s="8">
        <f t="shared" si="0"/>
        <v>1.3371849553843358E-2</v>
      </c>
      <c r="Q9" s="8">
        <f t="shared" si="1"/>
        <v>11</v>
      </c>
    </row>
    <row r="10" spans="2:17" x14ac:dyDescent="0.25">
      <c r="B10" t="s">
        <v>118</v>
      </c>
      <c r="C10">
        <v>3.6340377551842308E-2</v>
      </c>
      <c r="D10">
        <v>3.1660520639356773E-2</v>
      </c>
      <c r="E10">
        <v>4.1629142308612407E-2</v>
      </c>
      <c r="F10">
        <v>6.4562329187855802E-2</v>
      </c>
      <c r="G10">
        <v>6.9099619341886964E-2</v>
      </c>
      <c r="H10">
        <v>6.3219636051911887E-2</v>
      </c>
      <c r="I10">
        <v>0.18735240199431236</v>
      </c>
      <c r="J10">
        <v>0.42782917630446415</v>
      </c>
      <c r="K10">
        <v>0.31714226128306044</v>
      </c>
      <c r="L10">
        <v>0.22170474053483577</v>
      </c>
      <c r="M10">
        <v>0.14431003106619592</v>
      </c>
      <c r="O10" s="21">
        <f t="shared" si="2"/>
        <v>0.14589547602403044</v>
      </c>
      <c r="P10" s="8">
        <f t="shared" si="0"/>
        <v>3.9491276323214988E-2</v>
      </c>
      <c r="Q10" s="8">
        <f t="shared" si="1"/>
        <v>11</v>
      </c>
    </row>
    <row r="11" spans="2:17" x14ac:dyDescent="0.25">
      <c r="B11" t="s">
        <v>119</v>
      </c>
      <c r="C11">
        <v>2.7114851032441434E-2</v>
      </c>
      <c r="D11">
        <v>3.2255861241837006E-2</v>
      </c>
      <c r="E11">
        <v>4.2731022559789722E-2</v>
      </c>
      <c r="F11">
        <v>0.17163737538017121</v>
      </c>
      <c r="G11">
        <v>0.1882332395550699</v>
      </c>
      <c r="H11">
        <v>0.34384379641539919</v>
      </c>
      <c r="I11">
        <v>0.58758128123573095</v>
      </c>
      <c r="O11" s="21">
        <f t="shared" si="2"/>
        <v>0.19905677534577704</v>
      </c>
      <c r="P11" s="8">
        <f t="shared" si="0"/>
        <v>7.7859436354320299E-2</v>
      </c>
      <c r="Q11" s="8">
        <f t="shared" si="1"/>
        <v>7</v>
      </c>
    </row>
    <row r="12" spans="2:17" x14ac:dyDescent="0.25">
      <c r="B12" t="s">
        <v>120</v>
      </c>
      <c r="C12">
        <v>4.1725673123385695E-2</v>
      </c>
      <c r="D12">
        <v>5.3997123562277628E-2</v>
      </c>
      <c r="E12">
        <v>4.3606174795622302E-2</v>
      </c>
      <c r="F12">
        <v>0.30301461753083181</v>
      </c>
      <c r="G12">
        <v>0.38689670740958132</v>
      </c>
      <c r="H12">
        <v>0.22170474053483577</v>
      </c>
      <c r="I12">
        <v>0.22123433240271445</v>
      </c>
      <c r="J12">
        <v>0.51792404632907152</v>
      </c>
      <c r="K12">
        <v>0.35395003948452447</v>
      </c>
      <c r="L12">
        <v>0.20418614523241302</v>
      </c>
      <c r="M12">
        <v>0.32978642202681313</v>
      </c>
      <c r="O12" s="21">
        <f t="shared" si="2"/>
        <v>0.24345691113018827</v>
      </c>
      <c r="P12" s="8">
        <f t="shared" si="0"/>
        <v>4.6530130317447266E-2</v>
      </c>
      <c r="Q12" s="8">
        <f t="shared" si="1"/>
        <v>11</v>
      </c>
    </row>
    <row r="13" spans="2:17" x14ac:dyDescent="0.25">
      <c r="B13" t="s">
        <v>121</v>
      </c>
      <c r="C13">
        <v>0.66751761854860758</v>
      </c>
      <c r="D13">
        <v>0.59986440189248069</v>
      </c>
      <c r="E13">
        <v>0.51107190329954466</v>
      </c>
      <c r="F13">
        <v>0.45173505334912512</v>
      </c>
      <c r="G13">
        <v>0.51589680051394482</v>
      </c>
      <c r="H13">
        <v>0.53345993418522863</v>
      </c>
      <c r="I13">
        <v>0.56268646556159063</v>
      </c>
      <c r="J13">
        <v>0.5827992609652034</v>
      </c>
      <c r="K13">
        <v>0.4023957265691504</v>
      </c>
      <c r="O13" s="21">
        <f t="shared" si="2"/>
        <v>0.53638079609831957</v>
      </c>
      <c r="P13" s="8">
        <f t="shared" si="0"/>
        <v>2.6420547222840193E-2</v>
      </c>
      <c r="Q13" s="8">
        <f t="shared" si="1"/>
        <v>9</v>
      </c>
    </row>
    <row r="14" spans="2:17" x14ac:dyDescent="0.25">
      <c r="B14" t="s">
        <v>122</v>
      </c>
      <c r="C14">
        <v>0.55951759038417059</v>
      </c>
      <c r="D14">
        <v>0.58515075273834682</v>
      </c>
      <c r="E14">
        <v>0.41253568356123682</v>
      </c>
      <c r="F14">
        <v>0.35395003948452447</v>
      </c>
      <c r="G14">
        <v>0.48565623207475994</v>
      </c>
      <c r="H14">
        <v>0.46171380932699624</v>
      </c>
      <c r="I14">
        <v>0.51792404632907152</v>
      </c>
      <c r="J14">
        <v>0.38297622049491137</v>
      </c>
      <c r="K14">
        <v>0.62888031383928367</v>
      </c>
      <c r="O14" s="21">
        <f t="shared" si="2"/>
        <v>0.48758940980370014</v>
      </c>
      <c r="P14" s="8">
        <f t="shared" si="0"/>
        <v>3.1332654006122097E-2</v>
      </c>
      <c r="Q14" s="8">
        <f t="shared" si="1"/>
        <v>9</v>
      </c>
    </row>
    <row r="15" spans="2:17" x14ac:dyDescent="0.25">
      <c r="B15" t="s">
        <v>123</v>
      </c>
      <c r="C15">
        <v>0.28788637564750602</v>
      </c>
      <c r="D15">
        <v>0.44395541486617862</v>
      </c>
      <c r="E15">
        <v>0.22123433240271445</v>
      </c>
      <c r="F15">
        <v>0.75963428533427657</v>
      </c>
      <c r="G15">
        <v>1.8670499930439675</v>
      </c>
      <c r="H15">
        <v>0.54142119163740998</v>
      </c>
      <c r="I15">
        <v>0.43786472791435516</v>
      </c>
      <c r="O15" s="21">
        <f t="shared" si="2"/>
        <v>0.65129233154948685</v>
      </c>
      <c r="P15" s="8">
        <f t="shared" si="0"/>
        <v>0.21310795655892945</v>
      </c>
      <c r="Q15" s="8">
        <f t="shared" si="1"/>
        <v>7</v>
      </c>
    </row>
    <row r="16" spans="2:17" x14ac:dyDescent="0.25">
      <c r="B16" t="s">
        <v>124</v>
      </c>
      <c r="C16">
        <v>0.69493729286549866</v>
      </c>
      <c r="D16">
        <v>0.83658650082050012</v>
      </c>
      <c r="E16">
        <v>0.51792404632907152</v>
      </c>
      <c r="F16">
        <v>0.80271982990054402</v>
      </c>
      <c r="O16" s="21">
        <f t="shared" si="2"/>
        <v>0.71304191747890355</v>
      </c>
      <c r="P16" s="8">
        <f t="shared" si="0"/>
        <v>7.1707829142399523E-2</v>
      </c>
      <c r="Q16" s="8">
        <f t="shared" si="1"/>
        <v>4</v>
      </c>
    </row>
    <row r="17" spans="2:26" x14ac:dyDescent="0.25">
      <c r="B17" t="s">
        <v>125</v>
      </c>
      <c r="C17">
        <v>0.60782221882329002</v>
      </c>
      <c r="D17">
        <v>0.67946463700547999</v>
      </c>
      <c r="E17">
        <v>0.69056260549141091</v>
      </c>
      <c r="F17">
        <v>0.5974937176104993</v>
      </c>
      <c r="O17" s="21">
        <f t="shared" si="2"/>
        <v>0.64383579473267005</v>
      </c>
      <c r="P17" s="8">
        <f t="shared" si="0"/>
        <v>2.3974595942305697E-2</v>
      </c>
      <c r="Q17" s="8">
        <f t="shared" si="1"/>
        <v>4</v>
      </c>
    </row>
    <row r="18" spans="2:26" x14ac:dyDescent="0.25">
      <c r="B18" t="s">
        <v>126</v>
      </c>
      <c r="C18">
        <v>0.83658650082050012</v>
      </c>
      <c r="D18">
        <v>0.53581142595837206</v>
      </c>
      <c r="E18">
        <v>0.84845339409358733</v>
      </c>
      <c r="F18">
        <v>0.53345993418522863</v>
      </c>
      <c r="O18" s="21">
        <f t="shared" si="2"/>
        <v>0.68857781376442206</v>
      </c>
      <c r="P18" s="8">
        <f t="shared" si="0"/>
        <v>8.8912831112886906E-2</v>
      </c>
      <c r="Q18" s="8">
        <f t="shared" si="1"/>
        <v>4</v>
      </c>
    </row>
    <row r="19" spans="2:26" x14ac:dyDescent="0.25">
      <c r="B19" t="s">
        <v>127</v>
      </c>
      <c r="C19">
        <v>0.72919991020073471</v>
      </c>
      <c r="D19">
        <v>0.64920372867245546</v>
      </c>
      <c r="E19">
        <v>0.56933762471393334</v>
      </c>
      <c r="F19">
        <v>0.68923653446627875</v>
      </c>
      <c r="O19" s="21">
        <f>AVERAGE(C19:M19)</f>
        <v>0.65924444951335048</v>
      </c>
      <c r="P19" s="8">
        <f>STDEV(C19:M19)/SQRT(COUNT(C19:M19))</f>
        <v>3.4128854923077552E-2</v>
      </c>
      <c r="Q19" s="8">
        <f>COUNT(C19:M19)</f>
        <v>4</v>
      </c>
      <c r="Z19" t="s">
        <v>132</v>
      </c>
    </row>
    <row r="22" spans="2:26" x14ac:dyDescent="0.25">
      <c r="B22" s="1" t="s">
        <v>130</v>
      </c>
      <c r="O22" s="8" t="s">
        <v>17</v>
      </c>
      <c r="P22" s="8" t="s">
        <v>37</v>
      </c>
      <c r="Q22" s="8" t="s">
        <v>175</v>
      </c>
    </row>
    <row r="23" spans="2:26" x14ac:dyDescent="0.25">
      <c r="B23" s="1" t="s">
        <v>36</v>
      </c>
      <c r="C23">
        <v>0.67598076568117904</v>
      </c>
      <c r="D23">
        <v>0.86140259322163126</v>
      </c>
      <c r="E23">
        <v>0.38535160533941787</v>
      </c>
      <c r="F23">
        <v>0.65124367938442429</v>
      </c>
      <c r="G23">
        <v>0.43280029689546295</v>
      </c>
      <c r="H23">
        <v>0.35344491887404911</v>
      </c>
      <c r="I23">
        <v>0.68295100942877662</v>
      </c>
      <c r="J23">
        <v>0.51580737095803231</v>
      </c>
      <c r="O23" s="21">
        <f>AVERAGE(C23:N23)</f>
        <v>0.56987277997287167</v>
      </c>
      <c r="P23" s="8">
        <f>STDEV(C23:N23)/SQRT(COUNT(C23:N23))</f>
        <v>6.2429597906751733E-2</v>
      </c>
      <c r="Q23" s="8">
        <f>COUNT(C23:N23)</f>
        <v>8</v>
      </c>
    </row>
    <row r="24" spans="2:26" x14ac:dyDescent="0.25">
      <c r="B24" t="s">
        <v>114</v>
      </c>
      <c r="C24">
        <v>1.9759779367807213E-2</v>
      </c>
      <c r="D24">
        <v>2.5865216233889595E-2</v>
      </c>
      <c r="E24">
        <v>2.5865216233889595E-2</v>
      </c>
      <c r="F24">
        <v>2.0000000000000004E-2</v>
      </c>
      <c r="G24">
        <v>0.10050442156458141</v>
      </c>
      <c r="H24">
        <v>0.10027791654072213</v>
      </c>
      <c r="I24">
        <v>5.5520666429948941E-2</v>
      </c>
      <c r="O24" s="21">
        <f>AVERAGE(C24:N24)</f>
        <v>4.9684745195834122E-2</v>
      </c>
      <c r="P24" s="8">
        <f>STDEV(C24:N24)/SQRT(COUNT(C24:N24))</f>
        <v>1.3876834127333537E-2</v>
      </c>
      <c r="Q24" s="8">
        <f>COUNT(C24:N24)</f>
        <v>7</v>
      </c>
    </row>
    <row r="25" spans="2:26" x14ac:dyDescent="0.25">
      <c r="B25" t="s">
        <v>115</v>
      </c>
      <c r="C25">
        <v>2.0000000000000004E-2</v>
      </c>
      <c r="D25">
        <v>2.3944662256520276E-2</v>
      </c>
      <c r="E25">
        <v>2.3704441624327485E-2</v>
      </c>
      <c r="F25">
        <v>2.0000000000000004E-2</v>
      </c>
      <c r="G25">
        <v>2.903540500981075E-2</v>
      </c>
      <c r="H25">
        <v>4.8143464949653457E-2</v>
      </c>
      <c r="I25">
        <v>7.6939240685500954E-2</v>
      </c>
      <c r="O25" s="21">
        <f t="shared" ref="O25:O36" si="3">AVERAGE(C25:N25)</f>
        <v>3.4538173503687562E-2</v>
      </c>
      <c r="P25" s="8">
        <f t="shared" ref="P25:P37" si="4">STDEV(C25:N25)/SQRT(COUNT(C25:N25))</f>
        <v>7.9665134263124538E-3</v>
      </c>
      <c r="Q25" s="8">
        <f t="shared" ref="Q25:Q37" si="5">COUNT(C25:N25)</f>
        <v>7</v>
      </c>
    </row>
    <row r="26" spans="2:26" x14ac:dyDescent="0.25">
      <c r="B26" t="s">
        <v>116</v>
      </c>
      <c r="C26">
        <v>2.0000000000000004E-2</v>
      </c>
      <c r="D26">
        <v>1.9759779367807213E-2</v>
      </c>
      <c r="E26">
        <v>2.0000000000000004E-2</v>
      </c>
      <c r="F26">
        <v>2.3944662256520276E-2</v>
      </c>
      <c r="G26">
        <v>3.9510566327763466E-2</v>
      </c>
      <c r="H26">
        <v>3.7411901217276777E-2</v>
      </c>
      <c r="I26">
        <v>3.346422099213469E-2</v>
      </c>
      <c r="J26">
        <v>3.5747749654331425E-2</v>
      </c>
      <c r="K26">
        <v>3.1730432467779186E-2</v>
      </c>
      <c r="L26">
        <v>1.8170994695727138E-2</v>
      </c>
      <c r="M26">
        <v>1.0001611839611964E-2</v>
      </c>
      <c r="O26" s="21">
        <f t="shared" si="3"/>
        <v>2.6340174438086558E-2</v>
      </c>
      <c r="P26" s="8">
        <f t="shared" si="4"/>
        <v>2.9037148243584495E-3</v>
      </c>
      <c r="Q26" s="8">
        <f t="shared" si="5"/>
        <v>11</v>
      </c>
    </row>
    <row r="27" spans="2:26" x14ac:dyDescent="0.25">
      <c r="B27" t="s">
        <v>117</v>
      </c>
      <c r="C27">
        <v>3.7781010866865417E-2</v>
      </c>
      <c r="D27">
        <v>2.5795304405467179E-2</v>
      </c>
      <c r="E27">
        <v>2.5865216233889595E-2</v>
      </c>
      <c r="F27">
        <v>2.3944662256520276E-2</v>
      </c>
      <c r="G27">
        <v>3.2689747511535576E-2</v>
      </c>
      <c r="H27">
        <v>4.7379023999385317E-2</v>
      </c>
      <c r="I27">
        <v>3.346422099213469E-2</v>
      </c>
      <c r="J27">
        <v>2.980987849040987E-2</v>
      </c>
      <c r="K27">
        <v>3.5774273203269105E-2</v>
      </c>
      <c r="L27">
        <v>4.4171655874812837E-2</v>
      </c>
      <c r="M27">
        <v>2.4520364655420398E-2</v>
      </c>
      <c r="O27" s="21">
        <f t="shared" si="3"/>
        <v>3.2835941680882753E-2</v>
      </c>
      <c r="P27" s="8">
        <f t="shared" si="4"/>
        <v>2.3913206405085851E-3</v>
      </c>
      <c r="Q27" s="8">
        <f t="shared" si="5"/>
        <v>11</v>
      </c>
    </row>
    <row r="28" spans="2:26" x14ac:dyDescent="0.25">
      <c r="B28" t="s">
        <v>118</v>
      </c>
      <c r="C28">
        <v>3.1340667534492647E-2</v>
      </c>
      <c r="D28">
        <v>2.903540500981075E-2</v>
      </c>
      <c r="E28">
        <v>3.1803087397811153E-2</v>
      </c>
      <c r="F28">
        <v>2.0000000000000004E-2</v>
      </c>
      <c r="G28">
        <v>4.2135681957309483E-2</v>
      </c>
      <c r="H28">
        <v>3.2255861241837006E-2</v>
      </c>
      <c r="I28">
        <v>4.3646227100755011E-2</v>
      </c>
      <c r="J28">
        <v>5.2146481413330725E-2</v>
      </c>
      <c r="K28">
        <v>5.0570643903403711E-2</v>
      </c>
      <c r="L28">
        <v>2.0548257664731711E-2</v>
      </c>
      <c r="M28">
        <v>4.8124661151976569E-2</v>
      </c>
      <c r="O28" s="21">
        <f t="shared" si="3"/>
        <v>3.6509724943223527E-2</v>
      </c>
      <c r="P28" s="8">
        <f t="shared" si="4"/>
        <v>3.4507933937933748E-3</v>
      </c>
      <c r="Q28" s="8">
        <f t="shared" si="5"/>
        <v>11</v>
      </c>
    </row>
    <row r="29" spans="2:26" x14ac:dyDescent="0.25">
      <c r="B29" t="s">
        <v>119</v>
      </c>
      <c r="C29">
        <v>4.3576315272332591E-2</v>
      </c>
      <c r="D29">
        <v>2.5865216233889595E-2</v>
      </c>
      <c r="E29">
        <v>2.1733619480378257E-2</v>
      </c>
      <c r="F29">
        <v>2.0000000000000004E-2</v>
      </c>
      <c r="G29">
        <v>7.9733546977550709E-2</v>
      </c>
      <c r="H29">
        <v>6.4562329187855802E-2</v>
      </c>
      <c r="I29">
        <v>5.5983086293267446E-2</v>
      </c>
      <c r="O29" s="21">
        <f t="shared" si="3"/>
        <v>4.4493444777896345E-2</v>
      </c>
      <c r="P29" s="8">
        <f t="shared" si="4"/>
        <v>8.7863900390011528E-3</v>
      </c>
      <c r="Q29" s="8">
        <f t="shared" si="5"/>
        <v>7</v>
      </c>
    </row>
    <row r="30" spans="2:26" x14ac:dyDescent="0.25">
      <c r="B30" t="s">
        <v>120</v>
      </c>
      <c r="C30">
        <v>4.028503980836258E-2</v>
      </c>
      <c r="D30">
        <v>2.4903808256299412E-2</v>
      </c>
      <c r="E30">
        <v>3.7411901217276777E-2</v>
      </c>
      <c r="F30">
        <v>3.033530726446769E-2</v>
      </c>
      <c r="G30">
        <v>6.9031953971100291E-2</v>
      </c>
      <c r="H30">
        <v>7.2591438926130153E-2</v>
      </c>
      <c r="I30">
        <v>0.10865895957820945</v>
      </c>
      <c r="J30">
        <v>7.2381818052266747E-2</v>
      </c>
      <c r="K30">
        <v>7.6939240685500954E-2</v>
      </c>
      <c r="L30">
        <v>9.9229403360902038E-2</v>
      </c>
      <c r="M30">
        <v>7.9029951350762018E-2</v>
      </c>
      <c r="O30" s="21">
        <f t="shared" si="3"/>
        <v>6.4618074770116177E-2</v>
      </c>
      <c r="P30" s="8">
        <f t="shared" si="4"/>
        <v>8.3802761265635989E-3</v>
      </c>
      <c r="Q30" s="8">
        <f t="shared" si="5"/>
        <v>11</v>
      </c>
    </row>
    <row r="31" spans="2:26" x14ac:dyDescent="0.25">
      <c r="B31" t="s">
        <v>121</v>
      </c>
      <c r="C31">
        <v>0.10642627195080953</v>
      </c>
      <c r="D31">
        <v>6.883542391769909E-2</v>
      </c>
      <c r="E31">
        <v>8.3224029856670489E-2</v>
      </c>
      <c r="F31">
        <v>8.7411137752459789E-2</v>
      </c>
      <c r="G31">
        <v>8.0961060946855096E-2</v>
      </c>
      <c r="H31">
        <v>0.10864789490288593</v>
      </c>
      <c r="I31">
        <v>0.10189044667656746</v>
      </c>
      <c r="J31">
        <v>0.11542308980611529</v>
      </c>
      <c r="K31">
        <v>0.1206295872561242</v>
      </c>
      <c r="O31" s="21">
        <f t="shared" si="3"/>
        <v>9.704988256290964E-2</v>
      </c>
      <c r="P31" s="8">
        <f t="shared" si="4"/>
        <v>5.8670505427939638E-3</v>
      </c>
      <c r="Q31" s="8">
        <f t="shared" si="5"/>
        <v>9</v>
      </c>
    </row>
    <row r="32" spans="2:26" x14ac:dyDescent="0.25">
      <c r="B32" t="s">
        <v>122</v>
      </c>
      <c r="C32">
        <v>5.9290199678013744E-2</v>
      </c>
      <c r="D32">
        <v>4.1725673123385695E-2</v>
      </c>
      <c r="E32">
        <v>4.2720288429514974E-2</v>
      </c>
      <c r="F32">
        <v>6.2101193801181384E-2</v>
      </c>
      <c r="G32">
        <v>0.17370696977024286</v>
      </c>
      <c r="H32">
        <v>0.15016290516635183</v>
      </c>
      <c r="I32">
        <v>0.22216708698847989</v>
      </c>
      <c r="J32">
        <v>0.11130893821855135</v>
      </c>
      <c r="K32">
        <v>0.36499980552298689</v>
      </c>
      <c r="O32" s="21">
        <f t="shared" si="3"/>
        <v>0.13646478452207872</v>
      </c>
      <c r="P32" s="8">
        <f t="shared" si="4"/>
        <v>3.5557067959174196E-2</v>
      </c>
      <c r="Q32" s="8">
        <f t="shared" si="5"/>
        <v>9</v>
      </c>
    </row>
    <row r="33" spans="2:17" x14ac:dyDescent="0.25">
      <c r="B33" t="s">
        <v>123</v>
      </c>
      <c r="C33">
        <v>9.510927143593402E-2</v>
      </c>
      <c r="D33">
        <v>4.9584098264676565E-2</v>
      </c>
      <c r="E33">
        <v>5.795019557779825E-2</v>
      </c>
      <c r="F33">
        <v>4.7300569602479831E-2</v>
      </c>
      <c r="G33">
        <v>0.16894405665602857</v>
      </c>
      <c r="H33">
        <v>6.4542196708652758E-2</v>
      </c>
      <c r="I33">
        <v>0.15465113055537466</v>
      </c>
      <c r="O33" s="21">
        <f t="shared" si="3"/>
        <v>9.1154502685849237E-2</v>
      </c>
      <c r="P33" s="8">
        <f t="shared" si="4"/>
        <v>1.9248180782384699E-2</v>
      </c>
      <c r="Q33" s="8">
        <f t="shared" si="5"/>
        <v>7</v>
      </c>
    </row>
    <row r="34" spans="2:17" x14ac:dyDescent="0.25">
      <c r="B34" t="s">
        <v>124</v>
      </c>
      <c r="C34">
        <v>0.15246456907982397</v>
      </c>
      <c r="D34">
        <v>8.5992581913365479E-2</v>
      </c>
      <c r="E34">
        <v>8.2337064735508322E-2</v>
      </c>
      <c r="F34">
        <v>0.12169649079627415</v>
      </c>
      <c r="O34" s="21">
        <f t="shared" si="3"/>
        <v>0.11062267663124298</v>
      </c>
      <c r="P34" s="8">
        <f t="shared" si="4"/>
        <v>1.6533024350190766E-2</v>
      </c>
      <c r="Q34" s="8">
        <f t="shared" si="5"/>
        <v>4</v>
      </c>
    </row>
    <row r="35" spans="2:17" x14ac:dyDescent="0.25">
      <c r="B35" t="s">
        <v>125</v>
      </c>
      <c r="C35">
        <v>0.11713906816303994</v>
      </c>
      <c r="D35">
        <v>8.2337064735508322E-2</v>
      </c>
      <c r="E35">
        <v>0.10526831597761985</v>
      </c>
      <c r="F35">
        <v>0.13962996509859521</v>
      </c>
      <c r="O35" s="21">
        <f t="shared" si="3"/>
        <v>0.11109360349369084</v>
      </c>
      <c r="P35" s="8">
        <f t="shared" si="4"/>
        <v>1.1943422432137944E-2</v>
      </c>
      <c r="Q35" s="8">
        <f t="shared" si="5"/>
        <v>4</v>
      </c>
    </row>
    <row r="36" spans="2:17" x14ac:dyDescent="0.25">
      <c r="B36" t="s">
        <v>126</v>
      </c>
      <c r="C36">
        <v>0.13489153952421204</v>
      </c>
      <c r="D36">
        <v>0.22726043509771193</v>
      </c>
      <c r="E36">
        <v>0.2409939234338771</v>
      </c>
      <c r="F36">
        <v>0.25996170653664963</v>
      </c>
      <c r="O36" s="21">
        <f t="shared" si="3"/>
        <v>0.21577690114811268</v>
      </c>
      <c r="P36" s="8">
        <f t="shared" si="4"/>
        <v>2.778265123715459E-2</v>
      </c>
      <c r="Q36" s="8">
        <f t="shared" si="5"/>
        <v>4</v>
      </c>
    </row>
    <row r="37" spans="2:17" x14ac:dyDescent="0.25">
      <c r="B37" t="s">
        <v>127</v>
      </c>
      <c r="C37">
        <v>0.27123449187306187</v>
      </c>
      <c r="D37">
        <v>0.14431003106619592</v>
      </c>
      <c r="E37">
        <v>0.1882332395550699</v>
      </c>
      <c r="F37">
        <v>0.25581779056392018</v>
      </c>
      <c r="O37" s="21">
        <f>AVERAGE(C37:N37)</f>
        <v>0.21489888826456197</v>
      </c>
      <c r="P37" s="8">
        <f t="shared" si="4"/>
        <v>2.9639360627645953E-2</v>
      </c>
      <c r="Q37" s="8">
        <f t="shared" si="5"/>
        <v>4</v>
      </c>
    </row>
    <row r="38" spans="2:17" x14ac:dyDescent="0.25">
      <c r="F38" s="9"/>
      <c r="G38" s="9"/>
      <c r="H38" s="9"/>
      <c r="I38" s="9"/>
      <c r="J38" s="9"/>
      <c r="K38" s="9"/>
      <c r="L38" s="9"/>
      <c r="M38" s="9"/>
      <c r="N38" s="9"/>
      <c r="O38" s="22"/>
      <c r="P38" s="9"/>
      <c r="Q38" s="9"/>
    </row>
    <row r="39" spans="2:17" x14ac:dyDescent="0.25"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7" x14ac:dyDescent="0.25"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2:17" x14ac:dyDescent="0.25"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8"/>
  <sheetViews>
    <sheetView workbookViewId="0">
      <selection activeCell="C18" sqref="C18"/>
    </sheetView>
  </sheetViews>
  <sheetFormatPr defaultRowHeight="15" x14ac:dyDescent="0.25"/>
  <sheetData>
    <row r="3" spans="3:7" x14ac:dyDescent="0.25">
      <c r="D3" s="13" t="s">
        <v>88</v>
      </c>
      <c r="E3" s="13"/>
      <c r="F3" s="13"/>
    </row>
    <row r="5" spans="3:7" x14ac:dyDescent="0.25">
      <c r="D5" s="7" t="s">
        <v>84</v>
      </c>
      <c r="E5" s="7" t="s">
        <v>85</v>
      </c>
      <c r="F5" s="7" t="s">
        <v>86</v>
      </c>
      <c r="G5" s="7" t="s">
        <v>87</v>
      </c>
    </row>
    <row r="6" spans="3:7" x14ac:dyDescent="0.25">
      <c r="D6" s="1">
        <v>0.73097730000000005</v>
      </c>
      <c r="E6" s="1">
        <v>1.202799</v>
      </c>
      <c r="F6" s="1">
        <v>1.1070610000000001</v>
      </c>
      <c r="G6" s="1">
        <v>1.112895</v>
      </c>
    </row>
    <row r="7" spans="3:7" x14ac:dyDescent="0.25">
      <c r="D7" s="1">
        <v>0.99973239999999997</v>
      </c>
      <c r="E7" s="1">
        <v>1.0977980000000001</v>
      </c>
      <c r="F7" s="1">
        <v>1.0765229999999999</v>
      </c>
      <c r="G7" s="1">
        <v>1.449425</v>
      </c>
    </row>
    <row r="8" spans="3:7" x14ac:dyDescent="0.25">
      <c r="D8" s="1">
        <v>1.2079439999999999</v>
      </c>
      <c r="E8" s="1">
        <v>1.05759</v>
      </c>
      <c r="F8" s="1">
        <v>1.1706369999999999</v>
      </c>
      <c r="G8" s="1">
        <v>1.2401530000000001</v>
      </c>
    </row>
    <row r="9" spans="3:7" x14ac:dyDescent="0.25">
      <c r="D9" s="1">
        <v>0.99608059999999998</v>
      </c>
      <c r="E9" s="1">
        <v>1.0920529999999999</v>
      </c>
      <c r="F9" s="1">
        <v>1.0782499999999999</v>
      </c>
      <c r="G9" s="1">
        <v>1.208426</v>
      </c>
    </row>
    <row r="10" spans="3:7" x14ac:dyDescent="0.25">
      <c r="D10" s="1">
        <v>1.065266</v>
      </c>
      <c r="E10" s="19"/>
      <c r="F10" s="1">
        <v>0.78029099999999996</v>
      </c>
      <c r="G10" s="1">
        <v>1.5987709999999999</v>
      </c>
    </row>
    <row r="11" spans="3:7" x14ac:dyDescent="0.25">
      <c r="D11" s="1">
        <v>0.49177799999999999</v>
      </c>
      <c r="E11" s="1"/>
      <c r="F11" s="1">
        <v>1.3248660000000001</v>
      </c>
      <c r="G11" s="1">
        <v>1.004116</v>
      </c>
    </row>
    <row r="12" spans="3:7" x14ac:dyDescent="0.25">
      <c r="D12" s="1">
        <v>1.0291049999999999</v>
      </c>
      <c r="E12" s="1"/>
      <c r="F12" s="1">
        <v>1.421314</v>
      </c>
      <c r="G12" s="1">
        <v>1.2792939999999999</v>
      </c>
    </row>
    <row r="13" spans="3:7" x14ac:dyDescent="0.25">
      <c r="D13" s="1">
        <v>1.1210370000000001</v>
      </c>
      <c r="E13" s="1"/>
      <c r="F13" s="1">
        <v>1.1373139999999999</v>
      </c>
      <c r="G13" s="1">
        <v>1.8151999999999999</v>
      </c>
    </row>
    <row r="14" spans="3:7" x14ac:dyDescent="0.25">
      <c r="D14" s="1">
        <v>1.35808</v>
      </c>
      <c r="E14" s="1"/>
      <c r="G14" s="1">
        <v>1.405033</v>
      </c>
    </row>
    <row r="15" spans="3:7" x14ac:dyDescent="0.25">
      <c r="E15" s="1"/>
    </row>
    <row r="16" spans="3:7" x14ac:dyDescent="0.25">
      <c r="C16" s="8" t="s">
        <v>28</v>
      </c>
      <c r="D16" s="8">
        <f>AVERAGE(D6:D14)</f>
        <v>1.0000000333333334</v>
      </c>
      <c r="E16" s="8">
        <f>AVERAGE(E6:E14)</f>
        <v>1.11256</v>
      </c>
      <c r="F16" s="8">
        <f>AVERAGE(F6:F14)</f>
        <v>1.137032</v>
      </c>
      <c r="G16" s="8">
        <f>AVERAGE(G6:G14)</f>
        <v>1.3459236666666665</v>
      </c>
    </row>
    <row r="17" spans="3:7" x14ac:dyDescent="0.25">
      <c r="C17" s="8" t="s">
        <v>18</v>
      </c>
      <c r="D17" s="8">
        <f>STDEV(D6:D14)/SQRT(COUNT(D6:D14))</f>
        <v>8.5138526694195971E-2</v>
      </c>
      <c r="E17" s="8">
        <f>STDEV(E6:E14)/SQRT(COUNT(E6:E14))</f>
        <v>3.1362440001271141E-2</v>
      </c>
      <c r="F17" s="8">
        <f>STDEV(F6:F14)/SQRT(COUNT(F6:F14))</f>
        <v>6.7149394630288836E-2</v>
      </c>
      <c r="G17" s="8">
        <f>STDEV(G6:G14)/SQRT(COUNT(G6:G14))</f>
        <v>8.3668151175077143E-2</v>
      </c>
    </row>
    <row r="18" spans="3:7" x14ac:dyDescent="0.25">
      <c r="C18" s="8" t="s">
        <v>175</v>
      </c>
      <c r="D18" s="8">
        <f>COUNT(D6:D14)</f>
        <v>9</v>
      </c>
      <c r="E18" s="8">
        <f>COUNT(E6:E14)</f>
        <v>4</v>
      </c>
      <c r="F18" s="8">
        <f>COUNT(F6:F14)</f>
        <v>8</v>
      </c>
      <c r="G18" s="8">
        <f>COUNT(G6:G14)</f>
        <v>9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1"/>
  <sheetViews>
    <sheetView workbookViewId="0">
      <selection activeCell="D15" sqref="D15:E16"/>
    </sheetView>
  </sheetViews>
  <sheetFormatPr defaultRowHeight="15" x14ac:dyDescent="0.25"/>
  <cols>
    <col min="3" max="3" width="12.42578125" bestFit="1" customWidth="1"/>
    <col min="4" max="4" width="22.28515625" bestFit="1" customWidth="1"/>
    <col min="5" max="5" width="22" customWidth="1"/>
    <col min="6" max="6" width="23" customWidth="1"/>
  </cols>
  <sheetData>
    <row r="2" spans="3:6" x14ac:dyDescent="0.25">
      <c r="E2" s="13" t="s">
        <v>89</v>
      </c>
    </row>
    <row r="4" spans="3:6" x14ac:dyDescent="0.25">
      <c r="D4" t="s">
        <v>90</v>
      </c>
      <c r="E4" t="s">
        <v>43</v>
      </c>
      <c r="F4" t="s">
        <v>44</v>
      </c>
    </row>
    <row r="5" spans="3:6" x14ac:dyDescent="0.25">
      <c r="D5" s="1">
        <v>1480</v>
      </c>
      <c r="E5" s="1">
        <v>2588</v>
      </c>
      <c r="F5" s="1">
        <v>1850</v>
      </c>
    </row>
    <row r="6" spans="3:6" x14ac:dyDescent="0.25">
      <c r="D6" s="1">
        <v>1570</v>
      </c>
      <c r="E6" s="1">
        <v>2154</v>
      </c>
      <c r="F6" s="1">
        <v>1430</v>
      </c>
    </row>
    <row r="7" spans="3:6" x14ac:dyDescent="0.25">
      <c r="D7" s="1">
        <v>1940</v>
      </c>
      <c r="E7" s="1">
        <v>2146</v>
      </c>
      <c r="F7" s="1">
        <v>1460</v>
      </c>
    </row>
    <row r="9" spans="3:6" x14ac:dyDescent="0.25">
      <c r="C9" s="8" t="s">
        <v>28</v>
      </c>
      <c r="D9" s="8">
        <f>AVERAGE(D5:D7)</f>
        <v>1663.3333333333333</v>
      </c>
      <c r="E9" s="8">
        <f>AVERAGE(E5:E7)</f>
        <v>2296</v>
      </c>
      <c r="F9" s="8">
        <f>AVERAGE(F5:F7)</f>
        <v>1580</v>
      </c>
    </row>
    <row r="10" spans="3:6" x14ac:dyDescent="0.25">
      <c r="C10" s="8" t="s">
        <v>18</v>
      </c>
      <c r="D10" s="8">
        <f>STDEV(D5:D7)/SQRT(COUNT(D5:D7))</f>
        <v>140.7519488714496</v>
      </c>
      <c r="E10" s="8">
        <f>STDEV(E5:E7)/SQRT(COUNT(E5:E7))</f>
        <v>146.01826369784479</v>
      </c>
      <c r="F10" s="8">
        <f>STDEV(F5:F7)/SQRT(COUNT(F5:F7))</f>
        <v>135.27749258468683</v>
      </c>
    </row>
    <row r="11" spans="3:6" x14ac:dyDescent="0.25">
      <c r="C11" s="8" t="s">
        <v>76</v>
      </c>
      <c r="D11" s="8">
        <f>COUNT(D5:D7)</f>
        <v>3</v>
      </c>
      <c r="E11" s="8">
        <f>COUNT(E5:E7)</f>
        <v>3</v>
      </c>
      <c r="F11" s="8">
        <f>COUNT(F5:F7)</f>
        <v>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G15"/>
  <sheetViews>
    <sheetView workbookViewId="0">
      <selection activeCell="F19" sqref="F19:H21"/>
    </sheetView>
  </sheetViews>
  <sheetFormatPr defaultRowHeight="15" x14ac:dyDescent="0.25"/>
  <cols>
    <col min="6" max="6" width="11.140625" customWidth="1"/>
    <col min="7" max="7" width="13.7109375" customWidth="1"/>
  </cols>
  <sheetData>
    <row r="3" spans="5:7" x14ac:dyDescent="0.25">
      <c r="F3" s="13" t="s">
        <v>91</v>
      </c>
    </row>
    <row r="5" spans="5:7" x14ac:dyDescent="0.25">
      <c r="F5" s="7" t="s">
        <v>92</v>
      </c>
      <c r="G5" s="7" t="s">
        <v>93</v>
      </c>
    </row>
    <row r="6" spans="5:7" x14ac:dyDescent="0.25">
      <c r="F6" s="1">
        <v>0.76861299999999999</v>
      </c>
      <c r="G6" s="1">
        <v>0.340005</v>
      </c>
    </row>
    <row r="7" spans="5:7" x14ac:dyDescent="0.25">
      <c r="F7" s="1">
        <v>1.1313550000000001</v>
      </c>
      <c r="G7" s="1">
        <v>0.43313299999999999</v>
      </c>
    </row>
    <row r="8" spans="5:7" x14ac:dyDescent="0.25">
      <c r="F8" s="1">
        <v>1.2250890000000001</v>
      </c>
      <c r="G8" s="1">
        <v>0.55049599999999999</v>
      </c>
    </row>
    <row r="9" spans="5:7" x14ac:dyDescent="0.25">
      <c r="F9" s="1">
        <v>1.1207119999999999</v>
      </c>
      <c r="G9" s="1">
        <v>0.356271</v>
      </c>
    </row>
    <row r="10" spans="5:7" x14ac:dyDescent="0.25">
      <c r="F10" s="1">
        <v>1.0056210000000001</v>
      </c>
      <c r="G10" s="1">
        <v>0.446046</v>
      </c>
    </row>
    <row r="11" spans="5:7" x14ac:dyDescent="0.25">
      <c r="F11" s="1">
        <v>1.0657920000000001</v>
      </c>
      <c r="G11" s="1">
        <v>0.48290300000000003</v>
      </c>
    </row>
    <row r="13" spans="5:7" x14ac:dyDescent="0.25">
      <c r="E13" s="8" t="s">
        <v>28</v>
      </c>
      <c r="F13" s="8">
        <f>AVERAGE(F6:F11)</f>
        <v>1.0528636666666669</v>
      </c>
      <c r="G13" s="8">
        <f>AVERAGE(G6:G11)</f>
        <v>0.434809</v>
      </c>
    </row>
    <row r="14" spans="5:7" x14ac:dyDescent="0.25">
      <c r="E14" s="8" t="s">
        <v>18</v>
      </c>
      <c r="F14" s="8">
        <f>STDEV(F6:F11)/SQRT(COUNT(F6:F11))</f>
        <v>6.4193276917792821E-2</v>
      </c>
      <c r="G14" s="8">
        <f>STDEV(G6:G11)/SQRT(COUNT(G6:G11))</f>
        <v>3.2135966252782873E-2</v>
      </c>
    </row>
    <row r="15" spans="5:7" x14ac:dyDescent="0.25">
      <c r="E15" s="8" t="s">
        <v>77</v>
      </c>
      <c r="F15" s="8">
        <f>COUNT(F6:F11)</f>
        <v>6</v>
      </c>
      <c r="G15" s="8">
        <f>COUNT(G6:G11)</f>
        <v>6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22"/>
  <sheetViews>
    <sheetView topLeftCell="A91" workbookViewId="0">
      <selection activeCell="B124" sqref="B124:C124"/>
    </sheetView>
  </sheetViews>
  <sheetFormatPr defaultRowHeight="15" x14ac:dyDescent="0.25"/>
  <sheetData>
    <row r="4" spans="2:8" x14ac:dyDescent="0.25">
      <c r="C4" t="s">
        <v>20</v>
      </c>
    </row>
    <row r="6" spans="2:8" x14ac:dyDescent="0.25">
      <c r="B6" t="s">
        <v>21</v>
      </c>
      <c r="F6" t="s">
        <v>26</v>
      </c>
    </row>
    <row r="7" spans="2:8" x14ac:dyDescent="0.25">
      <c r="B7" t="s">
        <v>25</v>
      </c>
      <c r="C7" s="1" t="s">
        <v>22</v>
      </c>
      <c r="D7" t="s">
        <v>23</v>
      </c>
      <c r="F7" t="s">
        <v>25</v>
      </c>
      <c r="G7" s="1" t="s">
        <v>22</v>
      </c>
      <c r="H7" t="s">
        <v>23</v>
      </c>
    </row>
    <row r="8" spans="2:8" x14ac:dyDescent="0.25">
      <c r="B8">
        <v>46.799999999999955</v>
      </c>
      <c r="C8" s="1">
        <v>12.52</v>
      </c>
      <c r="D8">
        <v>34.279999999999959</v>
      </c>
      <c r="F8">
        <v>313.46000000000004</v>
      </c>
      <c r="G8" s="1">
        <v>68.099999999999994</v>
      </c>
      <c r="H8">
        <v>245.36000000000004</v>
      </c>
    </row>
    <row r="9" spans="2:8" x14ac:dyDescent="0.25">
      <c r="B9">
        <v>579.29</v>
      </c>
      <c r="C9" s="1">
        <v>77.11</v>
      </c>
      <c r="D9">
        <v>502.17999999999995</v>
      </c>
      <c r="F9">
        <v>297.36999999999989</v>
      </c>
      <c r="G9" s="1">
        <v>71.239999999999995</v>
      </c>
      <c r="H9">
        <v>226.12999999999988</v>
      </c>
    </row>
    <row r="10" spans="2:8" x14ac:dyDescent="0.25">
      <c r="B10">
        <v>443.74</v>
      </c>
      <c r="C10" s="1">
        <v>32.53</v>
      </c>
      <c r="D10">
        <v>411.21000000000004</v>
      </c>
      <c r="F10">
        <v>722.08999999999992</v>
      </c>
      <c r="G10" s="1">
        <v>56.77</v>
      </c>
      <c r="H10">
        <v>665.31999999999994</v>
      </c>
    </row>
    <row r="11" spans="2:8" x14ac:dyDescent="0.25">
      <c r="B11">
        <v>769.77</v>
      </c>
      <c r="C11" s="1">
        <v>63.83</v>
      </c>
      <c r="D11">
        <v>705.93999999999994</v>
      </c>
      <c r="F11">
        <v>1122.7599999999998</v>
      </c>
      <c r="G11" s="1">
        <v>72.540000000000006</v>
      </c>
      <c r="H11">
        <v>1050.2199999999998</v>
      </c>
    </row>
    <row r="12" spans="2:8" x14ac:dyDescent="0.25">
      <c r="B12" s="4">
        <v>460.22</v>
      </c>
      <c r="C12" s="1">
        <v>80.36</v>
      </c>
      <c r="D12">
        <v>379.86</v>
      </c>
      <c r="F12">
        <v>109.89999999999986</v>
      </c>
      <c r="G12" s="1">
        <v>91.96</v>
      </c>
      <c r="H12">
        <v>17.93999999999987</v>
      </c>
    </row>
    <row r="13" spans="2:8" x14ac:dyDescent="0.25">
      <c r="B13">
        <v>197.76999999999998</v>
      </c>
      <c r="C13" s="1">
        <v>5.12</v>
      </c>
      <c r="D13">
        <v>192.64999999999998</v>
      </c>
      <c r="F13">
        <v>392.80999999999995</v>
      </c>
      <c r="G13" s="1">
        <v>43.23</v>
      </c>
      <c r="H13">
        <v>349.57999999999993</v>
      </c>
    </row>
    <row r="14" spans="2:8" x14ac:dyDescent="0.25">
      <c r="B14">
        <v>872.2199999999998</v>
      </c>
      <c r="C14" s="1">
        <v>10.51</v>
      </c>
      <c r="D14">
        <v>861.70999999999981</v>
      </c>
      <c r="F14">
        <v>562.16999999999985</v>
      </c>
      <c r="G14" s="1">
        <v>31.2</v>
      </c>
      <c r="H14">
        <v>530.9699999999998</v>
      </c>
    </row>
    <row r="15" spans="2:8" x14ac:dyDescent="0.25">
      <c r="B15">
        <v>308.76</v>
      </c>
      <c r="C15" s="1">
        <v>58.54</v>
      </c>
      <c r="D15">
        <v>250.22</v>
      </c>
      <c r="F15">
        <v>706.76</v>
      </c>
      <c r="G15" s="1">
        <v>94.22</v>
      </c>
      <c r="H15">
        <v>612.54</v>
      </c>
    </row>
    <row r="16" spans="2:8" x14ac:dyDescent="0.25">
      <c r="B16">
        <v>371.47</v>
      </c>
      <c r="C16" s="1">
        <v>49.24</v>
      </c>
      <c r="D16">
        <v>322.23</v>
      </c>
      <c r="F16">
        <v>941.67999999999984</v>
      </c>
      <c r="G16" s="1">
        <v>103.2</v>
      </c>
      <c r="H16">
        <v>838.47999999999979</v>
      </c>
    </row>
    <row r="17" spans="2:8" x14ac:dyDescent="0.25">
      <c r="B17">
        <v>231.76999999999998</v>
      </c>
      <c r="C17" s="1">
        <v>9.74</v>
      </c>
      <c r="D17">
        <v>222.02999999999997</v>
      </c>
      <c r="F17">
        <v>444.67999999999984</v>
      </c>
      <c r="G17" s="1">
        <v>92.64</v>
      </c>
      <c r="H17">
        <v>352.03999999999985</v>
      </c>
    </row>
    <row r="18" spans="2:8" x14ac:dyDescent="0.25">
      <c r="B18">
        <v>909.4699999999998</v>
      </c>
      <c r="C18" s="1">
        <v>38.32</v>
      </c>
      <c r="D18">
        <v>871.14999999999975</v>
      </c>
      <c r="F18">
        <v>770.59999999999991</v>
      </c>
      <c r="G18" s="1">
        <v>63.86</v>
      </c>
      <c r="H18">
        <v>706.7399999999999</v>
      </c>
    </row>
    <row r="19" spans="2:8" x14ac:dyDescent="0.25">
      <c r="B19">
        <v>469.21000000000004</v>
      </c>
      <c r="C19" s="1">
        <v>15.83</v>
      </c>
      <c r="D19">
        <v>453.38000000000005</v>
      </c>
      <c r="F19">
        <v>1311.54</v>
      </c>
      <c r="G19" s="1">
        <v>104.06</v>
      </c>
      <c r="H19">
        <v>1207.48</v>
      </c>
    </row>
    <row r="20" spans="2:8" x14ac:dyDescent="0.25">
      <c r="B20">
        <v>973.15999999999985</v>
      </c>
      <c r="C20" s="1">
        <v>49.82</v>
      </c>
      <c r="D20">
        <v>923.3399999999998</v>
      </c>
      <c r="F20">
        <v>632.79999999999995</v>
      </c>
      <c r="G20" s="1">
        <v>79.77</v>
      </c>
      <c r="H20">
        <v>553.03</v>
      </c>
    </row>
    <row r="21" spans="2:8" x14ac:dyDescent="0.25">
      <c r="B21">
        <v>515.1400000000001</v>
      </c>
      <c r="C21" s="1">
        <v>61.04</v>
      </c>
      <c r="D21">
        <v>454.10000000000008</v>
      </c>
      <c r="F21">
        <v>851.16999999999985</v>
      </c>
      <c r="G21" s="1">
        <v>23.77</v>
      </c>
      <c r="H21">
        <v>827.39999999999986</v>
      </c>
    </row>
    <row r="22" spans="2:8" x14ac:dyDescent="0.25">
      <c r="B22">
        <v>507.68000000000006</v>
      </c>
      <c r="C22" s="1">
        <v>51.3</v>
      </c>
      <c r="D22">
        <v>456.38000000000005</v>
      </c>
      <c r="F22">
        <v>927.13999999999987</v>
      </c>
      <c r="G22" s="1">
        <v>78.34</v>
      </c>
      <c r="H22">
        <v>848.79999999999984</v>
      </c>
    </row>
    <row r="23" spans="2:8" x14ac:dyDescent="0.25">
      <c r="B23">
        <v>1201.3899999999999</v>
      </c>
      <c r="C23" s="1">
        <v>131.38499999999999</v>
      </c>
      <c r="D23">
        <v>1070.0049999999999</v>
      </c>
      <c r="F23">
        <v>951.63000000000011</v>
      </c>
      <c r="G23" s="1">
        <v>67.31</v>
      </c>
      <c r="H23">
        <v>884.32000000000016</v>
      </c>
    </row>
    <row r="24" spans="2:8" x14ac:dyDescent="0.25">
      <c r="B24">
        <v>783.15000000000009</v>
      </c>
      <c r="C24" s="1">
        <v>149.58500000000001</v>
      </c>
      <c r="D24">
        <v>633.56500000000005</v>
      </c>
      <c r="F24">
        <v>759.97</v>
      </c>
      <c r="G24" s="1">
        <v>22.9</v>
      </c>
      <c r="H24">
        <v>737.07</v>
      </c>
    </row>
    <row r="25" spans="2:8" x14ac:dyDescent="0.25">
      <c r="B25">
        <v>706.93000000000006</v>
      </c>
      <c r="C25" s="1">
        <v>59.71</v>
      </c>
      <c r="D25">
        <v>647.22</v>
      </c>
      <c r="F25">
        <v>548.18999999999983</v>
      </c>
      <c r="G25" s="1">
        <v>87.8</v>
      </c>
      <c r="H25">
        <v>460.38999999999982</v>
      </c>
    </row>
    <row r="26" spans="2:8" x14ac:dyDescent="0.25">
      <c r="B26">
        <v>721.3900000000001</v>
      </c>
      <c r="C26" s="1">
        <v>97.045000000000002</v>
      </c>
      <c r="D26">
        <v>624.34500000000014</v>
      </c>
      <c r="F26">
        <v>1329.8400000000001</v>
      </c>
      <c r="G26" s="1">
        <v>81.08</v>
      </c>
      <c r="H26">
        <v>1248.7600000000002</v>
      </c>
    </row>
    <row r="27" spans="2:8" x14ac:dyDescent="0.25">
      <c r="B27">
        <v>707.31</v>
      </c>
      <c r="C27" s="1">
        <v>123.88500000000001</v>
      </c>
      <c r="D27">
        <v>583.42499999999995</v>
      </c>
      <c r="F27">
        <v>1169.6199999999999</v>
      </c>
      <c r="G27" s="1">
        <v>90.2</v>
      </c>
      <c r="H27">
        <v>1079.4199999999998</v>
      </c>
    </row>
    <row r="28" spans="2:8" x14ac:dyDescent="0.25">
      <c r="B28">
        <v>630.73</v>
      </c>
      <c r="C28" s="1">
        <v>29.454999999999998</v>
      </c>
      <c r="D28">
        <v>601.27499999999998</v>
      </c>
      <c r="F28">
        <v>731.18999999999983</v>
      </c>
      <c r="G28" s="1">
        <v>77.8</v>
      </c>
      <c r="H28">
        <v>653.38999999999987</v>
      </c>
    </row>
    <row r="29" spans="2:8" x14ac:dyDescent="0.25">
      <c r="B29">
        <v>392.28</v>
      </c>
      <c r="C29">
        <v>61.805</v>
      </c>
      <c r="D29">
        <v>330.47499999999997</v>
      </c>
      <c r="F29">
        <v>767.19999999999982</v>
      </c>
      <c r="G29" s="1">
        <v>81.3</v>
      </c>
      <c r="H29">
        <v>685.89999999999986</v>
      </c>
    </row>
    <row r="30" spans="2:8" x14ac:dyDescent="0.25">
      <c r="B30">
        <v>605.61999999999989</v>
      </c>
      <c r="C30">
        <v>68.375</v>
      </c>
      <c r="D30">
        <v>537.24499999999989</v>
      </c>
      <c r="F30">
        <v>968.21</v>
      </c>
      <c r="G30">
        <v>116.69</v>
      </c>
      <c r="H30">
        <v>851.52</v>
      </c>
    </row>
    <row r="31" spans="2:8" x14ac:dyDescent="0.25">
      <c r="B31">
        <v>652.53</v>
      </c>
      <c r="C31">
        <v>104.035</v>
      </c>
      <c r="D31">
        <v>548.495</v>
      </c>
      <c r="F31">
        <v>629.01</v>
      </c>
      <c r="G31">
        <v>46.32</v>
      </c>
      <c r="H31">
        <v>582.68999999999994</v>
      </c>
    </row>
    <row r="32" spans="2:8" x14ac:dyDescent="0.25">
      <c r="B32">
        <v>530.29999999999995</v>
      </c>
      <c r="C32">
        <v>27.934999999999999</v>
      </c>
      <c r="D32">
        <v>502.36499999999995</v>
      </c>
      <c r="F32">
        <v>154.45500000000015</v>
      </c>
      <c r="G32">
        <v>43.22</v>
      </c>
      <c r="H32">
        <v>111.23500000000016</v>
      </c>
    </row>
    <row r="33" spans="2:8" x14ac:dyDescent="0.25">
      <c r="B33">
        <v>844.31</v>
      </c>
      <c r="C33">
        <v>49.975000000000001</v>
      </c>
      <c r="D33">
        <v>794.33499999999992</v>
      </c>
      <c r="F33">
        <v>87.235000000000127</v>
      </c>
      <c r="G33">
        <v>41.2</v>
      </c>
      <c r="H33">
        <v>46.035000000000124</v>
      </c>
    </row>
    <row r="34" spans="2:8" x14ac:dyDescent="0.25">
      <c r="B34">
        <v>908.98</v>
      </c>
      <c r="C34">
        <v>51.914999999999999</v>
      </c>
      <c r="D34">
        <v>857.06500000000005</v>
      </c>
      <c r="F34">
        <v>398.625</v>
      </c>
      <c r="G34">
        <v>113.65</v>
      </c>
      <c r="H34">
        <v>284.97500000000002</v>
      </c>
    </row>
    <row r="35" spans="2:8" x14ac:dyDescent="0.25">
      <c r="B35">
        <v>915.44999999999982</v>
      </c>
      <c r="C35">
        <v>92.504999999999995</v>
      </c>
      <c r="D35">
        <v>822.94499999999982</v>
      </c>
      <c r="F35">
        <v>683.80500000000006</v>
      </c>
      <c r="G35">
        <v>102.59</v>
      </c>
      <c r="H35">
        <v>581.21500000000003</v>
      </c>
    </row>
    <row r="36" spans="2:8" x14ac:dyDescent="0.25">
      <c r="B36">
        <v>317.23</v>
      </c>
      <c r="C36">
        <v>7.7850000000000001</v>
      </c>
      <c r="D36">
        <v>309.44499999999999</v>
      </c>
      <c r="F36">
        <v>278.47500000000014</v>
      </c>
      <c r="G36">
        <v>76.64</v>
      </c>
      <c r="H36">
        <v>201.83500000000015</v>
      </c>
    </row>
    <row r="37" spans="2:8" x14ac:dyDescent="0.25">
      <c r="B37">
        <v>456.36999999999989</v>
      </c>
      <c r="C37">
        <v>20.725000000000001</v>
      </c>
      <c r="D37">
        <v>435.64499999999987</v>
      </c>
      <c r="F37">
        <v>742.07500000000005</v>
      </c>
      <c r="G37">
        <v>93.27</v>
      </c>
      <c r="H37">
        <v>648.80500000000006</v>
      </c>
    </row>
    <row r="38" spans="2:8" x14ac:dyDescent="0.25">
      <c r="B38">
        <v>927</v>
      </c>
      <c r="C38">
        <v>103.455</v>
      </c>
      <c r="D38">
        <v>823.54499999999996</v>
      </c>
      <c r="F38">
        <v>797.82500000000005</v>
      </c>
      <c r="G38">
        <v>97.38</v>
      </c>
      <c r="H38">
        <v>700.44500000000005</v>
      </c>
    </row>
    <row r="39" spans="2:8" x14ac:dyDescent="0.25">
      <c r="B39">
        <v>264.39999999999986</v>
      </c>
      <c r="C39">
        <v>31.5</v>
      </c>
      <c r="D39">
        <v>232.89999999999986</v>
      </c>
      <c r="F39">
        <v>1256.3250000000003</v>
      </c>
      <c r="G39">
        <v>34.64</v>
      </c>
      <c r="H39">
        <v>1221.6850000000002</v>
      </c>
    </row>
    <row r="40" spans="2:8" x14ac:dyDescent="0.25">
      <c r="B40">
        <v>578.9699999999998</v>
      </c>
      <c r="C40">
        <v>43.12</v>
      </c>
      <c r="D40">
        <v>535.8499999999998</v>
      </c>
      <c r="F40">
        <v>751.43500000000017</v>
      </c>
      <c r="G40">
        <v>74.010000000000005</v>
      </c>
      <c r="H40">
        <v>677.42500000000018</v>
      </c>
    </row>
    <row r="41" spans="2:8" x14ac:dyDescent="0.25">
      <c r="B41">
        <v>1161.19</v>
      </c>
      <c r="C41">
        <v>42.645000000000003</v>
      </c>
      <c r="D41">
        <v>1118.5450000000001</v>
      </c>
      <c r="F41">
        <v>639.36500000000001</v>
      </c>
      <c r="G41">
        <v>103.07</v>
      </c>
      <c r="H41">
        <v>536.29500000000007</v>
      </c>
    </row>
    <row r="42" spans="2:8" x14ac:dyDescent="0.25">
      <c r="B42">
        <v>278.54999999999995</v>
      </c>
      <c r="C42">
        <v>7.2149999999999999</v>
      </c>
      <c r="D42">
        <v>271.33499999999998</v>
      </c>
      <c r="F42">
        <v>362.90499999999997</v>
      </c>
      <c r="G42">
        <v>65.739999999999995</v>
      </c>
      <c r="H42">
        <v>297.16499999999996</v>
      </c>
    </row>
    <row r="43" spans="2:8" x14ac:dyDescent="0.25">
      <c r="B43">
        <v>717.26</v>
      </c>
      <c r="C43">
        <v>96.655000000000001</v>
      </c>
      <c r="D43">
        <v>620.60500000000002</v>
      </c>
      <c r="F43">
        <v>473.42500000000018</v>
      </c>
      <c r="G43">
        <v>5.12</v>
      </c>
      <c r="H43">
        <v>468.30500000000018</v>
      </c>
    </row>
    <row r="44" spans="2:8" x14ac:dyDescent="0.25">
      <c r="B44">
        <v>236.3599999999999</v>
      </c>
      <c r="C44">
        <v>40.875</v>
      </c>
      <c r="D44">
        <v>195.4849999999999</v>
      </c>
      <c r="F44">
        <v>928.75500000000011</v>
      </c>
      <c r="G44">
        <v>109.03</v>
      </c>
      <c r="H44">
        <v>819.72500000000014</v>
      </c>
    </row>
    <row r="45" spans="2:8" x14ac:dyDescent="0.25">
      <c r="B45">
        <v>176.58000000000015</v>
      </c>
      <c r="C45">
        <v>1.6850000000000001</v>
      </c>
      <c r="D45">
        <v>174.89500000000015</v>
      </c>
      <c r="F45">
        <v>938.05500000000006</v>
      </c>
      <c r="G45">
        <v>77.209999999999994</v>
      </c>
      <c r="H45">
        <v>860.84500000000003</v>
      </c>
    </row>
    <row r="46" spans="2:8" x14ac:dyDescent="0.25">
      <c r="B46">
        <v>320.69000000000005</v>
      </c>
      <c r="C46">
        <v>117.25499999999988</v>
      </c>
      <c r="D46">
        <v>203.43500000000017</v>
      </c>
      <c r="F46">
        <v>424.0150000000001</v>
      </c>
      <c r="G46">
        <v>26.52</v>
      </c>
      <c r="H46">
        <v>397.49500000000012</v>
      </c>
    </row>
    <row r="47" spans="2:8" x14ac:dyDescent="0.25">
      <c r="B47">
        <v>294.99</v>
      </c>
      <c r="C47">
        <v>15.404999999999973</v>
      </c>
      <c r="D47">
        <v>279.58500000000004</v>
      </c>
      <c r="F47">
        <v>161.61500000000001</v>
      </c>
      <c r="G47">
        <v>115.67</v>
      </c>
      <c r="H47">
        <v>45.945000000000007</v>
      </c>
    </row>
    <row r="48" spans="2:8" x14ac:dyDescent="0.25">
      <c r="B48">
        <v>289.46000000000004</v>
      </c>
      <c r="C48">
        <v>103.64499999999998</v>
      </c>
      <c r="D48">
        <v>185.81500000000005</v>
      </c>
      <c r="F48">
        <v>265.95500000000015</v>
      </c>
      <c r="G48">
        <v>93.51</v>
      </c>
      <c r="H48">
        <v>172.44500000000016</v>
      </c>
    </row>
    <row r="49" spans="2:8" x14ac:dyDescent="0.25">
      <c r="B49">
        <v>220.76999999999998</v>
      </c>
      <c r="C49">
        <v>25.815000000000055</v>
      </c>
      <c r="D49">
        <v>194.95499999999993</v>
      </c>
      <c r="F49">
        <v>370.21500000000015</v>
      </c>
      <c r="G49">
        <v>99.89</v>
      </c>
      <c r="H49">
        <v>270.32500000000016</v>
      </c>
    </row>
    <row r="50" spans="2:8" x14ac:dyDescent="0.25">
      <c r="B50">
        <v>68.259999999999991</v>
      </c>
      <c r="C50">
        <v>19.454999999999927</v>
      </c>
      <c r="D50">
        <v>48.805000000000064</v>
      </c>
      <c r="F50">
        <v>286.95500000000015</v>
      </c>
      <c r="G50">
        <v>47.28</v>
      </c>
      <c r="H50">
        <v>239.67500000000015</v>
      </c>
    </row>
    <row r="51" spans="2:8" x14ac:dyDescent="0.25">
      <c r="B51">
        <v>711.8900000000001</v>
      </c>
      <c r="C51">
        <v>44.444999999999936</v>
      </c>
      <c r="D51">
        <v>667.44500000000016</v>
      </c>
      <c r="F51">
        <v>1313.4949999999999</v>
      </c>
      <c r="G51">
        <v>8.14</v>
      </c>
      <c r="H51">
        <v>1305.3549999999998</v>
      </c>
    </row>
    <row r="52" spans="2:8" x14ac:dyDescent="0.25">
      <c r="B52">
        <v>876.8599999999999</v>
      </c>
      <c r="C52">
        <v>2.875</v>
      </c>
      <c r="D52">
        <v>873.9849999999999</v>
      </c>
      <c r="F52">
        <v>125.42500000000018</v>
      </c>
      <c r="G52">
        <v>65.8</v>
      </c>
      <c r="H52">
        <v>59.625000000000185</v>
      </c>
    </row>
    <row r="53" spans="2:8" x14ac:dyDescent="0.25">
      <c r="B53">
        <v>810.3599999999999</v>
      </c>
      <c r="C53">
        <v>172.5150000000001</v>
      </c>
      <c r="D53">
        <v>637.8449999999998</v>
      </c>
      <c r="F53">
        <v>233.11500000000001</v>
      </c>
      <c r="G53">
        <v>8.24</v>
      </c>
      <c r="H53">
        <v>224.875</v>
      </c>
    </row>
    <row r="54" spans="2:8" x14ac:dyDescent="0.25">
      <c r="B54">
        <v>498.93000000000006</v>
      </c>
      <c r="C54">
        <v>163.52500000000009</v>
      </c>
      <c r="D54">
        <v>335.40499999999997</v>
      </c>
      <c r="F54">
        <v>516.91499999999996</v>
      </c>
      <c r="G54">
        <v>3.28</v>
      </c>
      <c r="H54">
        <v>513.63499999999999</v>
      </c>
    </row>
    <row r="55" spans="2:8" x14ac:dyDescent="0.25">
      <c r="B55">
        <v>568</v>
      </c>
      <c r="C55">
        <v>31.165000000000191</v>
      </c>
      <c r="D55">
        <v>536.83499999999981</v>
      </c>
      <c r="F55">
        <v>940.77500000000009</v>
      </c>
      <c r="G55">
        <v>39.659999999999997</v>
      </c>
      <c r="H55">
        <v>901.11500000000012</v>
      </c>
    </row>
    <row r="56" spans="2:8" x14ac:dyDescent="0.25">
      <c r="B56">
        <v>900.31000000000017</v>
      </c>
      <c r="C56">
        <v>29.605000000000018</v>
      </c>
      <c r="D56">
        <v>870.70500000000015</v>
      </c>
      <c r="F56">
        <v>480.27</v>
      </c>
      <c r="G56">
        <v>83.15</v>
      </c>
      <c r="H56">
        <v>397.12</v>
      </c>
    </row>
    <row r="57" spans="2:8" x14ac:dyDescent="0.25">
      <c r="B57">
        <v>402.26</v>
      </c>
      <c r="C57">
        <v>42.894999999999982</v>
      </c>
      <c r="D57">
        <v>359.36500000000001</v>
      </c>
      <c r="F57">
        <v>704.63999999999987</v>
      </c>
      <c r="G57">
        <v>87.93</v>
      </c>
      <c r="H57">
        <v>616.70999999999981</v>
      </c>
    </row>
    <row r="58" spans="2:8" x14ac:dyDescent="0.25">
      <c r="B58">
        <v>471.12000000000012</v>
      </c>
      <c r="C58">
        <v>45.985000000000127</v>
      </c>
      <c r="D58">
        <v>425.13499999999999</v>
      </c>
      <c r="F58">
        <v>747.59999999999991</v>
      </c>
      <c r="G58">
        <v>51.88</v>
      </c>
      <c r="H58">
        <v>695.71999999999991</v>
      </c>
    </row>
    <row r="59" spans="2:8" x14ac:dyDescent="0.25">
      <c r="B59">
        <v>969.8900000000001</v>
      </c>
      <c r="C59">
        <v>28.365000000000009</v>
      </c>
      <c r="D59">
        <v>941.52500000000009</v>
      </c>
      <c r="F59">
        <v>679.14999999999986</v>
      </c>
      <c r="G59">
        <v>72.72</v>
      </c>
      <c r="H59">
        <v>606.42999999999984</v>
      </c>
    </row>
    <row r="60" spans="2:8" x14ac:dyDescent="0.25">
      <c r="B60">
        <v>541.03</v>
      </c>
      <c r="C60">
        <v>32.1400000000001</v>
      </c>
      <c r="D60">
        <v>508.88999999999987</v>
      </c>
      <c r="F60">
        <v>420.78999999999996</v>
      </c>
      <c r="G60">
        <v>4.1200000000001182</v>
      </c>
      <c r="H60">
        <v>416.66999999999985</v>
      </c>
    </row>
    <row r="61" spans="2:8" x14ac:dyDescent="0.25">
      <c r="B61">
        <v>580.59500000000003</v>
      </c>
      <c r="C61">
        <v>120.25999999999999</v>
      </c>
      <c r="D61">
        <v>460.33500000000004</v>
      </c>
      <c r="F61">
        <v>504.41999999999985</v>
      </c>
      <c r="G61">
        <v>13.220000000000027</v>
      </c>
      <c r="H61">
        <v>491.19999999999982</v>
      </c>
    </row>
    <row r="62" spans="2:8" x14ac:dyDescent="0.25">
      <c r="B62">
        <v>1284.6950000000002</v>
      </c>
      <c r="C62">
        <v>53.079999999999927</v>
      </c>
      <c r="D62">
        <v>1231.6150000000002</v>
      </c>
      <c r="F62">
        <v>1920.98</v>
      </c>
      <c r="G62">
        <v>12.170000000000073</v>
      </c>
      <c r="H62">
        <v>1908.81</v>
      </c>
    </row>
    <row r="63" spans="2:8" x14ac:dyDescent="0.25">
      <c r="B63">
        <v>702.15499999999997</v>
      </c>
      <c r="C63">
        <v>64.6099999999999</v>
      </c>
      <c r="D63">
        <v>637.54500000000007</v>
      </c>
      <c r="F63">
        <v>1198.2199999999998</v>
      </c>
      <c r="G63">
        <v>26.010000000000218</v>
      </c>
      <c r="H63">
        <v>1172.2099999999996</v>
      </c>
    </row>
    <row r="64" spans="2:8" x14ac:dyDescent="0.25">
      <c r="B64">
        <v>819.14499999999998</v>
      </c>
      <c r="C64">
        <v>102.19000000000005</v>
      </c>
      <c r="D64">
        <v>716.95499999999993</v>
      </c>
      <c r="F64">
        <v>1825.62</v>
      </c>
      <c r="G64">
        <v>74.230000000000018</v>
      </c>
      <c r="H64">
        <v>1751.3899999999999</v>
      </c>
    </row>
    <row r="65" spans="2:8" x14ac:dyDescent="0.25">
      <c r="B65">
        <v>945.35500000000002</v>
      </c>
      <c r="C65">
        <v>315</v>
      </c>
      <c r="D65">
        <v>630.35500000000002</v>
      </c>
      <c r="F65">
        <v>857.98</v>
      </c>
      <c r="G65">
        <v>109.76000000000022</v>
      </c>
      <c r="H65">
        <v>748.2199999999998</v>
      </c>
    </row>
    <row r="66" spans="2:8" x14ac:dyDescent="0.25">
      <c r="B66">
        <v>743.28499999999985</v>
      </c>
      <c r="C66">
        <v>121</v>
      </c>
      <c r="D66">
        <v>622.28499999999985</v>
      </c>
      <c r="F66">
        <v>658.54</v>
      </c>
      <c r="G66">
        <v>138.96000000000004</v>
      </c>
      <c r="H66">
        <v>519.57999999999993</v>
      </c>
    </row>
    <row r="67" spans="2:8" x14ac:dyDescent="0.25">
      <c r="B67">
        <v>671.51499999999987</v>
      </c>
      <c r="C67">
        <v>85.740000000000009</v>
      </c>
      <c r="D67">
        <v>585.77499999999986</v>
      </c>
      <c r="F67">
        <v>385.99</v>
      </c>
      <c r="G67">
        <v>119.05000000000018</v>
      </c>
      <c r="H67">
        <v>266.93999999999983</v>
      </c>
    </row>
    <row r="68" spans="2:8" x14ac:dyDescent="0.25">
      <c r="B68">
        <v>406.78499999999985</v>
      </c>
      <c r="C68">
        <v>83.6400000000001</v>
      </c>
      <c r="D68">
        <v>323.14499999999975</v>
      </c>
      <c r="F68">
        <v>666.67999999999984</v>
      </c>
      <c r="G68">
        <v>7</v>
      </c>
      <c r="H68">
        <v>659.67999999999984</v>
      </c>
    </row>
    <row r="69" spans="2:8" x14ac:dyDescent="0.25">
      <c r="B69">
        <v>1130.3249999999998</v>
      </c>
      <c r="C69">
        <v>112.52999999999997</v>
      </c>
      <c r="D69">
        <v>1017.7949999999998</v>
      </c>
      <c r="F69">
        <v>817.91999999999985</v>
      </c>
      <c r="G69">
        <v>71.3900000000001</v>
      </c>
      <c r="H69">
        <v>746.52999999999975</v>
      </c>
    </row>
    <row r="70" spans="2:8" x14ac:dyDescent="0.25">
      <c r="B70">
        <v>565.99499999999989</v>
      </c>
      <c r="C70">
        <v>119.70000000000005</v>
      </c>
      <c r="D70">
        <v>446.29499999999985</v>
      </c>
      <c r="F70">
        <v>1325.81</v>
      </c>
      <c r="G70">
        <v>132.11000000000013</v>
      </c>
      <c r="H70">
        <v>1193.6999999999998</v>
      </c>
    </row>
    <row r="71" spans="2:8" x14ac:dyDescent="0.25">
      <c r="B71">
        <v>792.22499999999991</v>
      </c>
      <c r="C71">
        <v>93.680000000000064</v>
      </c>
      <c r="D71">
        <v>698.54499999999985</v>
      </c>
      <c r="F71">
        <v>223.57999999999993</v>
      </c>
      <c r="G71">
        <v>5.0999999999999996</v>
      </c>
      <c r="H71">
        <v>218.47999999999993</v>
      </c>
    </row>
    <row r="72" spans="2:8" x14ac:dyDescent="0.25">
      <c r="B72">
        <v>565.28499999999985</v>
      </c>
      <c r="C72">
        <v>329.73500000000013</v>
      </c>
      <c r="D72">
        <v>235.54999999999973</v>
      </c>
      <c r="F72">
        <v>264.54999999999995</v>
      </c>
      <c r="G72">
        <v>126.21000000000004</v>
      </c>
      <c r="H72">
        <v>138.33999999999992</v>
      </c>
    </row>
    <row r="73" spans="2:8" x14ac:dyDescent="0.25">
      <c r="B73">
        <v>496.25499999999988</v>
      </c>
      <c r="C73">
        <v>97.370000000000118</v>
      </c>
      <c r="D73">
        <v>398.88499999999976</v>
      </c>
      <c r="F73">
        <v>1440.75</v>
      </c>
      <c r="G73">
        <v>68.420000000000073</v>
      </c>
      <c r="H73">
        <v>1372.33</v>
      </c>
    </row>
    <row r="74" spans="2:8" x14ac:dyDescent="0.25">
      <c r="B74">
        <v>416.16499999999996</v>
      </c>
      <c r="C74">
        <v>111.90000000000009</v>
      </c>
      <c r="D74">
        <v>304.26499999999987</v>
      </c>
      <c r="F74">
        <v>759.65999999999985</v>
      </c>
      <c r="G74">
        <v>6.32</v>
      </c>
      <c r="H74">
        <v>753.3399999999998</v>
      </c>
    </row>
    <row r="75" spans="2:8" x14ac:dyDescent="0.25">
      <c r="B75">
        <v>880.66499999999996</v>
      </c>
      <c r="C75">
        <v>302</v>
      </c>
      <c r="D75">
        <v>578.66499999999996</v>
      </c>
      <c r="F75">
        <v>1084.1299999999997</v>
      </c>
      <c r="G75">
        <v>136.09000000000015</v>
      </c>
      <c r="H75">
        <v>948.03999999999951</v>
      </c>
    </row>
    <row r="76" spans="2:8" x14ac:dyDescent="0.25">
      <c r="B76">
        <v>556.64499999999998</v>
      </c>
      <c r="C76">
        <v>66.204999999999927</v>
      </c>
      <c r="D76">
        <v>490.44000000000005</v>
      </c>
      <c r="F76">
        <v>2504.6299999999997</v>
      </c>
      <c r="G76">
        <v>81.020000000000209</v>
      </c>
      <c r="H76">
        <v>2423.6099999999997</v>
      </c>
    </row>
    <row r="77" spans="2:8" x14ac:dyDescent="0.25">
      <c r="B77">
        <v>554.16499999999996</v>
      </c>
      <c r="C77">
        <v>75.524999999999864</v>
      </c>
      <c r="D77">
        <v>478.6400000000001</v>
      </c>
      <c r="F77">
        <v>1486.7199999999998</v>
      </c>
      <c r="G77">
        <v>161.87000000000012</v>
      </c>
      <c r="H77">
        <v>1324.8499999999997</v>
      </c>
    </row>
    <row r="78" spans="2:8" x14ac:dyDescent="0.25">
      <c r="B78">
        <v>757.75499999999988</v>
      </c>
      <c r="C78">
        <v>108.91499999999996</v>
      </c>
      <c r="D78">
        <v>648.83999999999992</v>
      </c>
      <c r="F78">
        <v>1182.7599999999998</v>
      </c>
      <c r="G78">
        <v>107.7800000000002</v>
      </c>
      <c r="H78">
        <v>1074.9799999999996</v>
      </c>
    </row>
    <row r="79" spans="2:8" x14ac:dyDescent="0.25">
      <c r="B79">
        <v>699.80500000000006</v>
      </c>
      <c r="C79">
        <v>57.855000000000018</v>
      </c>
      <c r="D79">
        <v>641.95000000000005</v>
      </c>
      <c r="F79">
        <v>1348.48</v>
      </c>
      <c r="G79">
        <v>38.900000000000091</v>
      </c>
      <c r="H79">
        <v>1309.58</v>
      </c>
    </row>
    <row r="80" spans="2:8" x14ac:dyDescent="0.25">
      <c r="B80">
        <v>315.65499999999997</v>
      </c>
      <c r="C80">
        <v>165.96499999999992</v>
      </c>
      <c r="D80">
        <v>149.69000000000005</v>
      </c>
      <c r="F80">
        <v>1049.0099999999998</v>
      </c>
      <c r="G80">
        <v>86.514999999999873</v>
      </c>
      <c r="H80">
        <v>962.49499999999989</v>
      </c>
    </row>
    <row r="81" spans="2:8" x14ac:dyDescent="0.25">
      <c r="B81">
        <v>432.72499999999991</v>
      </c>
      <c r="C81">
        <v>264.36499999999978</v>
      </c>
      <c r="D81">
        <v>168.36000000000013</v>
      </c>
      <c r="F81">
        <v>1472.9899999999998</v>
      </c>
      <c r="G81">
        <v>70.595000000000027</v>
      </c>
      <c r="H81">
        <v>1402.3949999999998</v>
      </c>
    </row>
    <row r="82" spans="2:8" x14ac:dyDescent="0.25">
      <c r="B82">
        <v>488.70499999999993</v>
      </c>
      <c r="C82">
        <v>165.05499999999984</v>
      </c>
      <c r="D82">
        <v>323.65000000000009</v>
      </c>
      <c r="F82">
        <v>902.02</v>
      </c>
      <c r="G82">
        <v>41.605000000000018</v>
      </c>
      <c r="H82">
        <v>860.41499999999996</v>
      </c>
    </row>
    <row r="83" spans="2:8" x14ac:dyDescent="0.25">
      <c r="B83">
        <v>217.96499999999992</v>
      </c>
      <c r="C83">
        <v>6.9049999999999727</v>
      </c>
      <c r="D83">
        <v>211.05999999999995</v>
      </c>
      <c r="F83">
        <v>940.11999999999989</v>
      </c>
      <c r="G83">
        <v>55.304999999999836</v>
      </c>
      <c r="H83">
        <v>884.81500000000005</v>
      </c>
    </row>
    <row r="84" spans="2:8" x14ac:dyDescent="0.25">
      <c r="B84">
        <v>84.615000000000009</v>
      </c>
      <c r="C84">
        <v>5.12</v>
      </c>
      <c r="D84">
        <v>79.495000000000005</v>
      </c>
      <c r="F84">
        <v>664.50999999999976</v>
      </c>
      <c r="G84">
        <v>104.90499999999997</v>
      </c>
      <c r="H84">
        <v>559.60499999999979</v>
      </c>
    </row>
    <row r="85" spans="2:8" x14ac:dyDescent="0.25">
      <c r="B85">
        <v>1084.585</v>
      </c>
      <c r="C85">
        <v>23.574999999999818</v>
      </c>
      <c r="D85">
        <v>1061.0100000000002</v>
      </c>
      <c r="F85">
        <v>669.64999999999964</v>
      </c>
      <c r="G85">
        <v>106.52499999999986</v>
      </c>
      <c r="H85">
        <v>563.12499999999977</v>
      </c>
    </row>
    <row r="86" spans="2:8" x14ac:dyDescent="0.25">
      <c r="B86">
        <v>655.61500000000001</v>
      </c>
      <c r="C86">
        <v>4.834999999999809</v>
      </c>
      <c r="D86">
        <v>650.7800000000002</v>
      </c>
      <c r="F86">
        <v>622.97999999999979</v>
      </c>
      <c r="G86">
        <v>104.03499999999985</v>
      </c>
      <c r="H86">
        <v>518.94499999999994</v>
      </c>
    </row>
    <row r="87" spans="2:8" x14ac:dyDescent="0.25">
      <c r="B87">
        <v>75.115000000000009</v>
      </c>
      <c r="C87">
        <v>51.23</v>
      </c>
      <c r="D87">
        <v>23.885000000000012</v>
      </c>
      <c r="F87">
        <v>1129.1199999999999</v>
      </c>
      <c r="G87">
        <v>60.184999999999945</v>
      </c>
      <c r="H87">
        <v>1068.9349999999999</v>
      </c>
    </row>
    <row r="88" spans="2:8" x14ac:dyDescent="0.25">
      <c r="B88">
        <v>1069.4249999999997</v>
      </c>
      <c r="C88">
        <v>173.67499999999995</v>
      </c>
      <c r="D88">
        <v>895.74999999999977</v>
      </c>
      <c r="F88">
        <v>946.48999999999978</v>
      </c>
      <c r="G88">
        <v>53.214999999999918</v>
      </c>
      <c r="H88">
        <v>893.27499999999986</v>
      </c>
    </row>
    <row r="89" spans="2:8" x14ac:dyDescent="0.25">
      <c r="B89">
        <v>937.58500000000004</v>
      </c>
      <c r="C89">
        <v>137.17499999999995</v>
      </c>
      <c r="D89">
        <v>800.41000000000008</v>
      </c>
      <c r="F89">
        <v>2028.7199999999998</v>
      </c>
      <c r="G89">
        <v>71.504999999999882</v>
      </c>
      <c r="H89">
        <v>1957.2149999999999</v>
      </c>
    </row>
    <row r="90" spans="2:8" x14ac:dyDescent="0.25">
      <c r="B90">
        <v>718.76499999999987</v>
      </c>
      <c r="C90">
        <v>149.29499999999985</v>
      </c>
      <c r="D90">
        <v>569.47</v>
      </c>
      <c r="F90">
        <v>194.62999999999988</v>
      </c>
      <c r="G90">
        <v>117.28499999999985</v>
      </c>
      <c r="H90">
        <v>77.345000000000027</v>
      </c>
    </row>
    <row r="91" spans="2:8" x14ac:dyDescent="0.25">
      <c r="B91">
        <v>941.35500000000002</v>
      </c>
      <c r="C91">
        <v>32.834999999999809</v>
      </c>
      <c r="D91">
        <v>908.52000000000021</v>
      </c>
      <c r="F91">
        <v>468.3299999999997</v>
      </c>
      <c r="G91">
        <v>100.72499999999991</v>
      </c>
      <c r="H91">
        <v>367.60499999999979</v>
      </c>
    </row>
    <row r="92" spans="2:8" x14ac:dyDescent="0.25">
      <c r="B92">
        <v>915.56500000000005</v>
      </c>
      <c r="C92">
        <v>86.514999999999873</v>
      </c>
      <c r="D92">
        <v>829.05000000000018</v>
      </c>
      <c r="F92">
        <v>1361.8899999999999</v>
      </c>
      <c r="G92">
        <v>85.274999999999864</v>
      </c>
      <c r="H92">
        <v>1276.615</v>
      </c>
    </row>
    <row r="93" spans="2:8" x14ac:dyDescent="0.25">
      <c r="B93">
        <v>923.0949999999998</v>
      </c>
      <c r="C93">
        <v>70.595000000000027</v>
      </c>
      <c r="D93">
        <v>852.49999999999977</v>
      </c>
      <c r="F93">
        <v>1540.3049999999998</v>
      </c>
      <c r="G93">
        <v>67.875</v>
      </c>
      <c r="H93">
        <v>1472.4299999999998</v>
      </c>
    </row>
    <row r="94" spans="2:8" x14ac:dyDescent="0.25">
      <c r="B94">
        <v>773.625</v>
      </c>
      <c r="C94">
        <v>41.605000000000018</v>
      </c>
      <c r="D94">
        <v>732.02</v>
      </c>
      <c r="F94">
        <v>1235.2849999999999</v>
      </c>
      <c r="G94">
        <v>30.105000000000018</v>
      </c>
      <c r="H94">
        <v>1205.1799999999998</v>
      </c>
    </row>
    <row r="95" spans="2:8" x14ac:dyDescent="0.25">
      <c r="B95">
        <v>749.92499999999995</v>
      </c>
      <c r="C95">
        <v>55.304999999999836</v>
      </c>
      <c r="D95">
        <v>694.62000000000012</v>
      </c>
      <c r="F95">
        <v>1207.585</v>
      </c>
      <c r="G95">
        <v>24.914999999999964</v>
      </c>
      <c r="H95">
        <v>1182.67</v>
      </c>
    </row>
    <row r="96" spans="2:8" x14ac:dyDescent="0.25">
      <c r="B96">
        <v>915.10500000000002</v>
      </c>
      <c r="C96">
        <v>104.90499999999997</v>
      </c>
      <c r="D96">
        <v>810.2</v>
      </c>
      <c r="F96">
        <v>403.34500000000003</v>
      </c>
      <c r="G96">
        <v>2.1</v>
      </c>
      <c r="H96">
        <v>401.245</v>
      </c>
    </row>
    <row r="97" spans="2:8" x14ac:dyDescent="0.25">
      <c r="B97">
        <v>501.06500000000005</v>
      </c>
      <c r="C97">
        <v>106.52499999999986</v>
      </c>
      <c r="D97">
        <v>394.54000000000019</v>
      </c>
      <c r="F97">
        <v>1307.7550000000001</v>
      </c>
      <c r="G97">
        <v>36.704999999999927</v>
      </c>
      <c r="H97">
        <v>1271.0500000000002</v>
      </c>
    </row>
    <row r="98" spans="2:8" x14ac:dyDescent="0.25">
      <c r="B98">
        <v>551.66499999999996</v>
      </c>
      <c r="C98">
        <v>104.03499999999985</v>
      </c>
      <c r="D98">
        <v>447.63000000000011</v>
      </c>
      <c r="F98">
        <v>914.22499999999991</v>
      </c>
      <c r="G98">
        <v>29.034999999999854</v>
      </c>
      <c r="H98">
        <v>885.19</v>
      </c>
    </row>
    <row r="99" spans="2:8" x14ac:dyDescent="0.25">
      <c r="B99">
        <v>613.49499999999989</v>
      </c>
      <c r="C99">
        <v>60.184999999999945</v>
      </c>
      <c r="D99">
        <v>553.30999999999995</v>
      </c>
      <c r="F99">
        <v>1377.7950000000001</v>
      </c>
      <c r="G99">
        <v>88.164999999999964</v>
      </c>
      <c r="H99">
        <v>1289.6300000000001</v>
      </c>
    </row>
    <row r="100" spans="2:8" x14ac:dyDescent="0.25">
      <c r="B100">
        <v>466.30499999999984</v>
      </c>
      <c r="C100">
        <v>53.214999999999918</v>
      </c>
      <c r="D100">
        <v>413.08999999999992</v>
      </c>
      <c r="F100">
        <v>1275.835</v>
      </c>
      <c r="G100">
        <v>35.164999999999964</v>
      </c>
      <c r="H100">
        <v>1240.67</v>
      </c>
    </row>
    <row r="101" spans="2:8" x14ac:dyDescent="0.25">
      <c r="B101">
        <v>640.875</v>
      </c>
      <c r="C101">
        <v>71.504999999999882</v>
      </c>
      <c r="D101">
        <v>569.37000000000012</v>
      </c>
      <c r="F101">
        <v>1189.335</v>
      </c>
      <c r="G101">
        <v>150.1</v>
      </c>
      <c r="H101">
        <v>1039.2350000000001</v>
      </c>
    </row>
    <row r="102" spans="2:8" x14ac:dyDescent="0.25">
      <c r="B102">
        <v>673.70499999999993</v>
      </c>
      <c r="C102">
        <v>117.28499999999985</v>
      </c>
      <c r="D102">
        <v>556.42000000000007</v>
      </c>
      <c r="F102">
        <v>1023.9850000000001</v>
      </c>
      <c r="G102">
        <v>120.94499999999994</v>
      </c>
      <c r="H102">
        <v>903.04000000000019</v>
      </c>
    </row>
    <row r="103" spans="2:8" x14ac:dyDescent="0.25">
      <c r="B103">
        <v>419.96499999999992</v>
      </c>
      <c r="C103">
        <v>100.72499999999991</v>
      </c>
      <c r="D103">
        <v>319.24</v>
      </c>
      <c r="F103">
        <v>1040.625</v>
      </c>
      <c r="G103">
        <v>136.7349999999999</v>
      </c>
      <c r="H103">
        <v>903.8900000000001</v>
      </c>
    </row>
    <row r="104" spans="2:8" x14ac:dyDescent="0.25">
      <c r="B104">
        <v>704.67499999999995</v>
      </c>
      <c r="C104">
        <v>85.274999999999864</v>
      </c>
      <c r="D104">
        <v>619.40000000000009</v>
      </c>
      <c r="F104">
        <v>509.99499999999989</v>
      </c>
      <c r="G104">
        <v>23.1099999999999</v>
      </c>
      <c r="H104">
        <v>486.88499999999999</v>
      </c>
    </row>
    <row r="105" spans="2:8" x14ac:dyDescent="0.25">
      <c r="F105">
        <v>826.69500000000016</v>
      </c>
      <c r="G105">
        <v>26.410000000000082</v>
      </c>
      <c r="H105">
        <v>800.28500000000008</v>
      </c>
    </row>
    <row r="106" spans="2:8" x14ac:dyDescent="0.25">
      <c r="F106">
        <v>723.70499999999993</v>
      </c>
      <c r="G106">
        <v>41.400000000000091</v>
      </c>
      <c r="H106">
        <v>682.30499999999984</v>
      </c>
    </row>
    <row r="107" spans="2:8" x14ac:dyDescent="0.25">
      <c r="F107">
        <v>750.33500000000004</v>
      </c>
      <c r="G107">
        <v>70.220000000000027</v>
      </c>
      <c r="H107">
        <v>680.11500000000001</v>
      </c>
    </row>
    <row r="108" spans="2:8" x14ac:dyDescent="0.25">
      <c r="F108">
        <v>653.17499999999995</v>
      </c>
      <c r="G108">
        <v>62.870000000000118</v>
      </c>
      <c r="H108">
        <v>590.30499999999984</v>
      </c>
    </row>
    <row r="109" spans="2:8" x14ac:dyDescent="0.25">
      <c r="F109">
        <v>965.31500000000005</v>
      </c>
      <c r="G109">
        <v>74.309999999999945</v>
      </c>
      <c r="H109">
        <v>891.00500000000011</v>
      </c>
    </row>
    <row r="110" spans="2:8" x14ac:dyDescent="0.25">
      <c r="F110">
        <v>992.11499999999978</v>
      </c>
      <c r="G110">
        <v>60.769999999999982</v>
      </c>
      <c r="H110">
        <v>931.3449999999998</v>
      </c>
    </row>
    <row r="111" spans="2:8" x14ac:dyDescent="0.25">
      <c r="F111">
        <v>923.64499999999998</v>
      </c>
      <c r="G111">
        <v>34.549999999999955</v>
      </c>
      <c r="H111">
        <v>889.09500000000003</v>
      </c>
    </row>
    <row r="112" spans="2:8" x14ac:dyDescent="0.25">
      <c r="F112">
        <v>1162.4450000000002</v>
      </c>
      <c r="G112">
        <v>77.539999999999964</v>
      </c>
      <c r="H112">
        <v>1084.9050000000002</v>
      </c>
    </row>
    <row r="113" spans="1:8" x14ac:dyDescent="0.25">
      <c r="F113">
        <v>767.41499999999996</v>
      </c>
      <c r="G113">
        <v>73.870000000000118</v>
      </c>
      <c r="H113">
        <v>693.54499999999985</v>
      </c>
    </row>
    <row r="114" spans="1:8" x14ac:dyDescent="0.25">
      <c r="F114">
        <v>599.38499999999999</v>
      </c>
      <c r="G114">
        <v>19.565000000000055</v>
      </c>
      <c r="H114">
        <v>579.81999999999994</v>
      </c>
    </row>
    <row r="115" spans="1:8" x14ac:dyDescent="0.25">
      <c r="F115">
        <v>670.93499999999995</v>
      </c>
      <c r="G115">
        <v>22.215000000000146</v>
      </c>
      <c r="H115">
        <v>648.7199999999998</v>
      </c>
    </row>
    <row r="116" spans="1:8" x14ac:dyDescent="0.25">
      <c r="F116">
        <v>968.89499999999998</v>
      </c>
      <c r="G116">
        <v>28.434999999999945</v>
      </c>
      <c r="H116">
        <v>940.46</v>
      </c>
    </row>
    <row r="117" spans="1:8" x14ac:dyDescent="0.25">
      <c r="F117">
        <v>1162.5549999999998</v>
      </c>
      <c r="G117">
        <v>4.9650000000001455</v>
      </c>
      <c r="H117">
        <v>1157.5899999999997</v>
      </c>
    </row>
    <row r="118" spans="1:8" x14ac:dyDescent="0.25">
      <c r="E118" s="4"/>
    </row>
    <row r="119" spans="1:8" x14ac:dyDescent="0.25">
      <c r="A119" s="8" t="s">
        <v>28</v>
      </c>
      <c r="B119" s="8">
        <f>AVERAGE(B8:B118)</f>
        <v>616.03670103092782</v>
      </c>
      <c r="C119" s="8">
        <f>AVERAGE(C8:C118)</f>
        <v>78.276391752577339</v>
      </c>
      <c r="D119" s="8">
        <f>AVERAGE(D8:D118)</f>
        <v>537.76030927835063</v>
      </c>
      <c r="E119" s="4"/>
      <c r="F119" s="8">
        <f>AVERAGE(F8:F118)</f>
        <v>829.32768181818244</v>
      </c>
      <c r="G119" s="8">
        <f>AVERAGE(G8:G118)</f>
        <v>67.511090909090925</v>
      </c>
      <c r="H119" s="8">
        <f>AVERAGE(H8:H118)</f>
        <v>761.81659090909091</v>
      </c>
    </row>
    <row r="120" spans="1:8" x14ac:dyDescent="0.25">
      <c r="A120" s="8" t="s">
        <v>37</v>
      </c>
      <c r="B120" s="8">
        <f>STDEV(B8:B104)/SQRT(COUNT(B8:B104))</f>
        <v>27.80505965760101</v>
      </c>
      <c r="C120" s="8">
        <f>STDEV(C8:C104)/SQRT(COUNT(C8:C104))</f>
        <v>6.5383793734449442</v>
      </c>
      <c r="D120" s="8">
        <f>STDEV(D8:D104)/SQRT(COUNT(D8:D104))</f>
        <v>26.902536626248136</v>
      </c>
      <c r="E120" s="4"/>
      <c r="F120" s="8">
        <f>STDEV(F8:F117)/SQRT(COUNT(F8:F117))</f>
        <v>41.444487442368143</v>
      </c>
      <c r="G120" s="8">
        <f>STDEV(G8:G117)/SQRT(COUNT(G8:G117))</f>
        <v>3.6062305471073204</v>
      </c>
      <c r="H120" s="8">
        <f>STDEV(H8:H117)/SQRT(COUNT(H8:H117))</f>
        <v>41.386918303083043</v>
      </c>
    </row>
    <row r="121" spans="1:8" x14ac:dyDescent="0.25">
      <c r="A121" s="8" t="s">
        <v>78</v>
      </c>
      <c r="B121" s="8">
        <f>COUNT(B8:B104)</f>
        <v>97</v>
      </c>
      <c r="C121" s="8">
        <f>COUNT(C8:C104)</f>
        <v>97</v>
      </c>
      <c r="D121" s="8">
        <f>COUNT(D8:D104)</f>
        <v>97</v>
      </c>
      <c r="E121" s="4"/>
      <c r="F121" s="8">
        <f>COUNT(F8:F117)</f>
        <v>110</v>
      </c>
      <c r="G121" s="8">
        <f>COUNT(G8:G117)</f>
        <v>110</v>
      </c>
      <c r="H121" s="8">
        <f>COUNT(H8:H117)</f>
        <v>110</v>
      </c>
    </row>
    <row r="122" spans="1:8" x14ac:dyDescent="0.25">
      <c r="E122" s="4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H47"/>
  <sheetViews>
    <sheetView workbookViewId="0">
      <selection activeCell="L36" sqref="L36"/>
    </sheetView>
  </sheetViews>
  <sheetFormatPr defaultRowHeight="15" x14ac:dyDescent="0.25"/>
  <sheetData>
    <row r="3" spans="7:8" x14ac:dyDescent="0.25">
      <c r="G3" s="13" t="s">
        <v>94</v>
      </c>
    </row>
    <row r="5" spans="7:8" x14ac:dyDescent="0.25">
      <c r="G5" t="s">
        <v>21</v>
      </c>
      <c r="H5" t="s">
        <v>42</v>
      </c>
    </row>
    <row r="6" spans="7:8" x14ac:dyDescent="0.25">
      <c r="G6" s="1">
        <v>109.57510000000001</v>
      </c>
      <c r="H6" s="1">
        <v>181.15090000000001</v>
      </c>
    </row>
    <row r="7" spans="7:8" x14ac:dyDescent="0.25">
      <c r="G7" s="1">
        <v>150.07239999999999</v>
      </c>
      <c r="H7" s="1">
        <v>119.7569</v>
      </c>
    </row>
    <row r="8" spans="7:8" x14ac:dyDescent="0.25">
      <c r="G8" s="1">
        <v>166.50129999999999</v>
      </c>
      <c r="H8" s="1">
        <v>166.5889</v>
      </c>
    </row>
    <row r="9" spans="7:8" x14ac:dyDescent="0.25">
      <c r="G9" s="1">
        <v>69.427859999999995</v>
      </c>
      <c r="H9" s="1">
        <v>106.0613</v>
      </c>
    </row>
    <row r="10" spans="7:8" x14ac:dyDescent="0.25">
      <c r="G10" s="1">
        <v>71.855999999999995</v>
      </c>
      <c r="H10" s="1">
        <v>163.0241</v>
      </c>
    </row>
    <row r="11" spans="7:8" x14ac:dyDescent="0.25">
      <c r="G11" s="1">
        <v>102.2051</v>
      </c>
      <c r="H11" s="1">
        <v>169.96940000000001</v>
      </c>
    </row>
    <row r="12" spans="7:8" x14ac:dyDescent="0.25">
      <c r="G12" s="1">
        <v>96.533500000000004</v>
      </c>
      <c r="H12" s="1">
        <v>185.17099999999999</v>
      </c>
    </row>
    <row r="13" spans="7:8" x14ac:dyDescent="0.25">
      <c r="G13" s="1">
        <v>98.534829999999999</v>
      </c>
      <c r="H13" s="1">
        <v>186.48920000000001</v>
      </c>
    </row>
    <row r="14" spans="7:8" x14ac:dyDescent="0.25">
      <c r="G14" s="1">
        <v>62.652500000000003</v>
      </c>
      <c r="H14" s="1">
        <v>94.576179999999994</v>
      </c>
    </row>
    <row r="15" spans="7:8" x14ac:dyDescent="0.25">
      <c r="G15" s="1">
        <v>59.994250000000001</v>
      </c>
      <c r="H15" s="1">
        <v>114.0484</v>
      </c>
    </row>
    <row r="17" spans="6:8" x14ac:dyDescent="0.25">
      <c r="F17" s="8" t="s">
        <v>28</v>
      </c>
      <c r="G17" s="8">
        <f>AVERAGE(G6:G15)</f>
        <v>98.735283999999993</v>
      </c>
      <c r="H17" s="8">
        <f>AVERAGE(H6:H15)</f>
        <v>148.683628</v>
      </c>
    </row>
    <row r="18" spans="6:8" x14ac:dyDescent="0.25">
      <c r="F18" s="8" t="s">
        <v>18</v>
      </c>
      <c r="G18" s="8">
        <f>STDEV(G6:G15)/SQRT(COUNT(G6:G15))</f>
        <v>11.424349093412737</v>
      </c>
      <c r="H18" s="8">
        <f>STDEV(H6:H15)/SQRT(COUNT(H6:H15))</f>
        <v>11.340526500445973</v>
      </c>
    </row>
    <row r="19" spans="6:8" x14ac:dyDescent="0.25">
      <c r="F19" s="8" t="s">
        <v>77</v>
      </c>
      <c r="G19" s="8">
        <f>COUNT(G6:G15)</f>
        <v>10</v>
      </c>
      <c r="H19" s="8">
        <f>COUNT(H6:H15)</f>
        <v>10</v>
      </c>
    </row>
    <row r="47" ht="14.2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workbookViewId="0">
      <selection activeCell="E47" sqref="E47"/>
    </sheetView>
  </sheetViews>
  <sheetFormatPr defaultRowHeight="15" x14ac:dyDescent="0.25"/>
  <sheetData>
    <row r="3" spans="1:14" x14ac:dyDescent="0.25">
      <c r="B3" s="4"/>
    </row>
    <row r="4" spans="1:14" x14ac:dyDescent="0.25">
      <c r="B4" s="36" t="s">
        <v>142</v>
      </c>
    </row>
    <row r="5" spans="1:14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4" x14ac:dyDescent="0.25">
      <c r="B6" s="24" t="s">
        <v>10</v>
      </c>
      <c r="L6" s="8" t="s">
        <v>17</v>
      </c>
      <c r="M6" s="8" t="s">
        <v>37</v>
      </c>
      <c r="N6" s="8" t="s">
        <v>175</v>
      </c>
    </row>
    <row r="7" spans="1:14" x14ac:dyDescent="0.25">
      <c r="A7" s="3"/>
      <c r="B7" s="1" t="s">
        <v>14</v>
      </c>
      <c r="C7" s="40">
        <v>6.43</v>
      </c>
      <c r="D7" s="41">
        <v>7.95</v>
      </c>
      <c r="E7" s="42">
        <v>7.82</v>
      </c>
      <c r="F7" s="42">
        <v>9.5733333333333324</v>
      </c>
      <c r="G7" s="40">
        <v>6.8166666666666664</v>
      </c>
      <c r="H7" s="39">
        <v>7.8900000000000006</v>
      </c>
      <c r="I7" s="42">
        <v>8.5100000000000016</v>
      </c>
      <c r="J7" s="42">
        <v>8.9750000000000014</v>
      </c>
      <c r="K7" s="1"/>
      <c r="L7" s="32">
        <f>AVERAGE(C7:J7)</f>
        <v>7.9956250000000013</v>
      </c>
      <c r="M7" s="8">
        <f>STDEV(C7:J7)/SQRT(COUNT(C7:J7))</f>
        <v>0.36834881155530347</v>
      </c>
      <c r="N7" s="8">
        <f>COUNT(C7:J7)</f>
        <v>8</v>
      </c>
    </row>
    <row r="8" spans="1:14" x14ac:dyDescent="0.25">
      <c r="A8" s="3"/>
      <c r="B8" s="1" t="s">
        <v>15</v>
      </c>
      <c r="C8" s="43">
        <v>4.5549999999999997</v>
      </c>
      <c r="D8" s="43">
        <v>2.9350000000000001</v>
      </c>
      <c r="E8" s="43">
        <v>3.71</v>
      </c>
      <c r="F8" s="43">
        <v>4.43</v>
      </c>
      <c r="G8" s="40">
        <v>3.1399999999999997</v>
      </c>
      <c r="H8" s="41">
        <v>4.2300000000000004</v>
      </c>
      <c r="I8" s="42">
        <v>3.7249999999999996</v>
      </c>
      <c r="J8" s="42">
        <v>2.8149999999999999</v>
      </c>
      <c r="K8" s="1"/>
      <c r="L8" s="32">
        <f t="shared" ref="L8:L9" si="0">AVERAGE(C8:J8)</f>
        <v>3.6925000000000003</v>
      </c>
      <c r="M8" s="8">
        <f t="shared" ref="M8:M9" si="1">STDEV(C8:J8)/SQRT(COUNT(C8:J8))</f>
        <v>0.24005765676484464</v>
      </c>
      <c r="N8" s="8">
        <f t="shared" ref="N8:N9" si="2">COUNT(C8:J8)</f>
        <v>8</v>
      </c>
    </row>
    <row r="9" spans="1:14" x14ac:dyDescent="0.25">
      <c r="A9" s="3"/>
      <c r="B9" s="1" t="s">
        <v>16</v>
      </c>
      <c r="C9" s="43">
        <v>1.9550000000000001</v>
      </c>
      <c r="D9" s="43">
        <v>1.9850000000000001</v>
      </c>
      <c r="E9" s="43">
        <v>2.4849999999999999</v>
      </c>
      <c r="F9" s="43">
        <v>2.9750000000000001</v>
      </c>
      <c r="G9" s="40">
        <v>2.42</v>
      </c>
      <c r="H9" s="42">
        <v>1.7349999999999999</v>
      </c>
      <c r="I9" s="43">
        <v>2.1950000000000003</v>
      </c>
      <c r="J9" s="42">
        <v>3.3650000000000002</v>
      </c>
      <c r="K9" s="1"/>
      <c r="L9" s="32">
        <f t="shared" si="0"/>
        <v>2.3893750000000002</v>
      </c>
      <c r="M9" s="8">
        <f t="shared" si="1"/>
        <v>0.19471003509798074</v>
      </c>
      <c r="N9" s="8">
        <f t="shared" si="2"/>
        <v>8</v>
      </c>
    </row>
    <row r="10" spans="1:14" x14ac:dyDescent="0.25">
      <c r="C10" s="31"/>
      <c r="D10" s="31"/>
      <c r="E10" s="31"/>
      <c r="F10" s="31"/>
      <c r="G10" s="31"/>
      <c r="H10" s="31"/>
      <c r="I10" s="31"/>
      <c r="J10" s="31"/>
      <c r="L10" s="34"/>
      <c r="M10" s="9"/>
      <c r="N10" s="9"/>
    </row>
    <row r="11" spans="1:14" x14ac:dyDescent="0.25">
      <c r="B11" s="24" t="s">
        <v>11</v>
      </c>
      <c r="C11" s="31"/>
      <c r="D11" s="31"/>
      <c r="E11" s="31"/>
      <c r="F11" s="31"/>
      <c r="G11" s="31"/>
      <c r="H11" s="31"/>
      <c r="I11" s="31"/>
      <c r="J11" s="31"/>
      <c r="L11" s="8" t="s">
        <v>17</v>
      </c>
      <c r="M11" s="8" t="s">
        <v>37</v>
      </c>
      <c r="N11" s="8" t="s">
        <v>175</v>
      </c>
    </row>
    <row r="12" spans="1:14" x14ac:dyDescent="0.25">
      <c r="B12" s="1" t="s">
        <v>14</v>
      </c>
      <c r="C12" s="40">
        <v>7.2366666666666672</v>
      </c>
      <c r="D12" s="42">
        <v>7.8766666666666678</v>
      </c>
      <c r="E12" s="43">
        <v>7.16</v>
      </c>
      <c r="F12" s="42">
        <v>6.57</v>
      </c>
      <c r="G12" s="40">
        <v>8.1999999999999993</v>
      </c>
      <c r="H12" s="42">
        <v>8.745000000000001</v>
      </c>
      <c r="I12" s="42">
        <v>6.6466666666666674</v>
      </c>
      <c r="J12" s="42">
        <v>8.1050000000000004</v>
      </c>
      <c r="L12" s="32">
        <f>AVERAGE(C12:J12)</f>
        <v>7.5675000000000008</v>
      </c>
      <c r="M12" s="8">
        <f>STDEV(C12:J12)/SQRT(COUNT(C12:J12))</f>
        <v>0.27676382401917032</v>
      </c>
      <c r="N12" s="8">
        <f>COUNT(C12:J12)</f>
        <v>8</v>
      </c>
    </row>
    <row r="13" spans="1:14" x14ac:dyDescent="0.25">
      <c r="B13" s="1" t="s">
        <v>15</v>
      </c>
      <c r="C13" s="43">
        <v>3.66</v>
      </c>
      <c r="D13" s="43">
        <v>2.9050000000000002</v>
      </c>
      <c r="E13" s="43">
        <v>2.7850000000000001</v>
      </c>
      <c r="F13" s="43">
        <v>4.2949999999999999</v>
      </c>
      <c r="G13" s="40">
        <v>3.7050000000000001</v>
      </c>
      <c r="H13" s="39">
        <v>3.1349999999999998</v>
      </c>
      <c r="I13" s="42">
        <v>3.5049999999999999</v>
      </c>
      <c r="J13" s="42">
        <v>3.0249999999999999</v>
      </c>
      <c r="L13" s="32">
        <f t="shared" ref="L13:L14" si="3">AVERAGE(C13:J13)</f>
        <v>3.3768749999999996</v>
      </c>
      <c r="M13" s="8">
        <f t="shared" ref="M13:M14" si="4">STDEV(C13:J13)/SQRT(COUNT(C13:J13))</f>
        <v>0.17940859565926356</v>
      </c>
      <c r="N13" s="8">
        <f t="shared" ref="N13:N14" si="5">COUNT(C13:J13)</f>
        <v>8</v>
      </c>
    </row>
    <row r="14" spans="1:14" x14ac:dyDescent="0.25">
      <c r="B14" s="1" t="s">
        <v>16</v>
      </c>
      <c r="C14" s="40">
        <v>6.2850000000000001</v>
      </c>
      <c r="D14" s="41">
        <v>7.1349999999999998</v>
      </c>
      <c r="E14" s="42">
        <v>5.4550000000000001</v>
      </c>
      <c r="F14" s="42">
        <v>7.2949999999999999</v>
      </c>
      <c r="G14" s="40">
        <v>5.4499999999999993</v>
      </c>
      <c r="H14" s="39">
        <v>6.7050000000000001</v>
      </c>
      <c r="I14" s="43">
        <v>6.3100000000000005</v>
      </c>
      <c r="J14" s="42">
        <v>5.73</v>
      </c>
      <c r="L14" s="32">
        <f t="shared" si="3"/>
        <v>6.2956250000000011</v>
      </c>
      <c r="M14" s="8">
        <f t="shared" si="4"/>
        <v>0.25399915196005368</v>
      </c>
      <c r="N14" s="8">
        <f t="shared" si="5"/>
        <v>8</v>
      </c>
    </row>
    <row r="15" spans="1:14" x14ac:dyDescent="0.25">
      <c r="C15" s="31"/>
      <c r="D15" s="31"/>
      <c r="E15" s="31"/>
      <c r="F15" s="31"/>
      <c r="G15" s="31"/>
      <c r="H15" s="31"/>
      <c r="I15" s="31"/>
      <c r="J15" s="31"/>
      <c r="L15" s="34"/>
      <c r="M15" s="9"/>
      <c r="N15" s="9"/>
    </row>
    <row r="16" spans="1:14" x14ac:dyDescent="0.25">
      <c r="B16" s="24" t="s">
        <v>12</v>
      </c>
      <c r="C16" s="31"/>
      <c r="D16" s="31"/>
      <c r="E16" s="31"/>
      <c r="F16" s="31"/>
      <c r="G16" s="31"/>
      <c r="H16" s="31"/>
      <c r="I16" s="31"/>
      <c r="J16" s="31"/>
      <c r="L16" s="8" t="s">
        <v>17</v>
      </c>
      <c r="M16" s="8" t="s">
        <v>37</v>
      </c>
      <c r="N16" s="8" t="s">
        <v>175</v>
      </c>
    </row>
    <row r="17" spans="2:14" x14ac:dyDescent="0.25">
      <c r="B17" s="1" t="s">
        <v>14</v>
      </c>
      <c r="C17" s="42">
        <v>9.77</v>
      </c>
      <c r="D17" s="44">
        <v>8.3550000000000004</v>
      </c>
      <c r="E17" s="44">
        <v>7.3049999999999997</v>
      </c>
      <c r="F17" s="44">
        <v>6.34</v>
      </c>
      <c r="G17" s="31"/>
      <c r="H17" s="31"/>
      <c r="I17" s="31"/>
      <c r="J17" s="31"/>
      <c r="L17" s="32">
        <f>AVERAGE(C17:J17)</f>
        <v>7.9424999999999999</v>
      </c>
      <c r="M17" s="8">
        <f>STDEV(C17:J17)/SQRT(COUNT(C17:J17))</f>
        <v>0.73509211440925237</v>
      </c>
      <c r="N17" s="8">
        <f>COUNT(C17:J17)</f>
        <v>4</v>
      </c>
    </row>
    <row r="18" spans="2:14" x14ac:dyDescent="0.25">
      <c r="B18" s="1" t="s">
        <v>15</v>
      </c>
      <c r="C18" s="42">
        <v>5.085</v>
      </c>
      <c r="D18" s="44">
        <v>3.3</v>
      </c>
      <c r="E18" s="44">
        <v>2.99</v>
      </c>
      <c r="F18" s="44">
        <v>2.5999999999999996</v>
      </c>
      <c r="G18" s="31"/>
      <c r="H18" s="31"/>
      <c r="I18" s="31"/>
      <c r="J18" s="31"/>
      <c r="L18" s="32">
        <f t="shared" ref="L18:L19" si="6">AVERAGE(C18:J18)</f>
        <v>3.4937499999999999</v>
      </c>
      <c r="M18" s="8">
        <f t="shared" ref="M18:M19" si="7">STDEV(C18:J18)/SQRT(COUNT(C18:J18))</f>
        <v>0.54940640316011369</v>
      </c>
      <c r="N18" s="8">
        <f t="shared" ref="N18:N19" si="8">COUNT(C18:J18)</f>
        <v>4</v>
      </c>
    </row>
    <row r="19" spans="2:14" x14ac:dyDescent="0.25">
      <c r="B19" s="1" t="s">
        <v>16</v>
      </c>
      <c r="C19" s="42">
        <v>1.645</v>
      </c>
      <c r="D19" s="44">
        <v>3.32</v>
      </c>
      <c r="E19" s="44">
        <v>1.5699999999999998</v>
      </c>
      <c r="F19" s="44">
        <v>2.9050000000000002</v>
      </c>
      <c r="G19" s="31"/>
      <c r="H19" s="31"/>
      <c r="I19" s="31"/>
      <c r="J19" s="31"/>
      <c r="L19" s="32">
        <f t="shared" si="6"/>
        <v>2.3600000000000003</v>
      </c>
      <c r="M19" s="8">
        <f t="shared" si="7"/>
        <v>0.44290235944280032</v>
      </c>
      <c r="N19" s="8">
        <f t="shared" si="8"/>
        <v>4</v>
      </c>
    </row>
    <row r="20" spans="2:14" x14ac:dyDescent="0.25">
      <c r="C20" s="31"/>
      <c r="D20" s="31"/>
      <c r="E20" s="31"/>
      <c r="F20" s="31"/>
      <c r="G20" s="31"/>
      <c r="H20" s="31"/>
      <c r="I20" s="31"/>
      <c r="J20" s="31"/>
    </row>
    <row r="21" spans="2:14" x14ac:dyDescent="0.25">
      <c r="B21" s="24" t="s">
        <v>13</v>
      </c>
      <c r="C21" s="31"/>
      <c r="D21" s="31"/>
      <c r="E21" s="31"/>
      <c r="F21" s="31"/>
      <c r="G21" s="31"/>
      <c r="H21" s="31"/>
      <c r="I21" s="31"/>
      <c r="J21" s="31"/>
      <c r="L21" s="8" t="s">
        <v>17</v>
      </c>
      <c r="M21" s="8" t="s">
        <v>37</v>
      </c>
      <c r="N21" s="8" t="s">
        <v>175</v>
      </c>
    </row>
    <row r="22" spans="2:14" x14ac:dyDescent="0.25">
      <c r="B22" s="1" t="s">
        <v>14</v>
      </c>
      <c r="C22" s="40">
        <v>6.69</v>
      </c>
      <c r="D22" s="42">
        <v>8.2249999999999996</v>
      </c>
      <c r="E22" s="40">
        <v>8.870000000000001</v>
      </c>
      <c r="F22" s="42">
        <v>7.76</v>
      </c>
      <c r="G22" s="31"/>
      <c r="H22" s="31"/>
      <c r="I22" s="31"/>
      <c r="J22" s="31"/>
      <c r="L22" s="32">
        <f>AVERAGE(C22:J22)</f>
        <v>7.8862500000000004</v>
      </c>
      <c r="M22" s="8">
        <f>STDEV(C22:J22)/SQRT(COUNT(C22:J22))</f>
        <v>0.45911770005086733</v>
      </c>
      <c r="N22" s="8">
        <f>COUNT(C22:J22)</f>
        <v>4</v>
      </c>
    </row>
    <row r="23" spans="2:14" x14ac:dyDescent="0.25">
      <c r="B23" s="1" t="s">
        <v>15</v>
      </c>
      <c r="C23" s="43">
        <v>4.8350000000000009</v>
      </c>
      <c r="D23" s="43">
        <v>2.98</v>
      </c>
      <c r="E23" s="40">
        <v>3.0949999999999998</v>
      </c>
      <c r="F23" s="42">
        <v>3.8250000000000002</v>
      </c>
      <c r="G23" s="31"/>
      <c r="H23" s="31"/>
      <c r="I23" s="31"/>
      <c r="J23" s="31"/>
      <c r="L23" s="32">
        <f t="shared" ref="L23:L24" si="9">AVERAGE(C23:J23)</f>
        <v>3.6837499999999999</v>
      </c>
      <c r="M23" s="8">
        <f t="shared" ref="M23:M24" si="10">STDEV(C23:J23)/SQRT(COUNT(C23:J23))</f>
        <v>0.42692883384314512</v>
      </c>
      <c r="N23" s="8">
        <f t="shared" ref="N23:N24" si="11">COUNT(C23:J23)</f>
        <v>4</v>
      </c>
    </row>
    <row r="24" spans="2:14" x14ac:dyDescent="0.25">
      <c r="B24" s="1" t="s">
        <v>16</v>
      </c>
      <c r="C24" s="43">
        <v>3.0549999999999997</v>
      </c>
      <c r="D24" s="40">
        <v>2.83</v>
      </c>
      <c r="E24" s="40">
        <v>3.0949999999999998</v>
      </c>
      <c r="F24" s="43">
        <v>2.98</v>
      </c>
      <c r="G24" s="31"/>
      <c r="H24" s="31"/>
      <c r="I24" s="31"/>
      <c r="J24" s="31"/>
      <c r="L24" s="32">
        <f t="shared" si="9"/>
        <v>2.99</v>
      </c>
      <c r="M24" s="8">
        <f t="shared" si="10"/>
        <v>5.8416607227739531E-2</v>
      </c>
      <c r="N24" s="8">
        <f t="shared" si="11"/>
        <v>4</v>
      </c>
    </row>
  </sheetData>
  <mergeCells count="4">
    <mergeCell ref="B5:D5"/>
    <mergeCell ref="E5:G5"/>
    <mergeCell ref="H5:J5"/>
    <mergeCell ref="K5:M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I18"/>
  <sheetViews>
    <sheetView workbookViewId="0">
      <selection activeCell="L47" sqref="L47"/>
    </sheetView>
  </sheetViews>
  <sheetFormatPr defaultRowHeight="15" x14ac:dyDescent="0.25"/>
  <cols>
    <col min="7" max="7" width="9" bestFit="1" customWidth="1"/>
    <col min="9" max="9" width="10.140625" customWidth="1"/>
  </cols>
  <sheetData>
    <row r="3" spans="7:9" x14ac:dyDescent="0.25">
      <c r="H3" s="13" t="s">
        <v>95</v>
      </c>
      <c r="I3" s="13"/>
    </row>
    <row r="5" spans="7:9" x14ac:dyDescent="0.25">
      <c r="H5" t="s">
        <v>21</v>
      </c>
      <c r="I5" t="s">
        <v>42</v>
      </c>
    </row>
    <row r="6" spans="7:9" x14ac:dyDescent="0.25">
      <c r="H6" s="1">
        <v>134.9735</v>
      </c>
      <c r="I6" s="1">
        <v>101.0881</v>
      </c>
    </row>
    <row r="7" spans="7:9" x14ac:dyDescent="0.25">
      <c r="H7" s="1">
        <v>99.1721</v>
      </c>
      <c r="I7" s="1">
        <v>160.6772</v>
      </c>
    </row>
    <row r="8" spans="7:9" x14ac:dyDescent="0.25">
      <c r="H8" s="1">
        <v>73.022930000000002</v>
      </c>
      <c r="I8" s="1">
        <v>156.1388</v>
      </c>
    </row>
    <row r="9" spans="7:9" x14ac:dyDescent="0.25">
      <c r="H9" s="1">
        <v>92.831479999999999</v>
      </c>
      <c r="I9" s="1">
        <v>158.15799999999999</v>
      </c>
    </row>
    <row r="10" spans="7:9" x14ac:dyDescent="0.25">
      <c r="H10" s="1">
        <v>114.7526</v>
      </c>
      <c r="I10" s="1">
        <v>178.48240000000001</v>
      </c>
    </row>
    <row r="11" spans="7:9" x14ac:dyDescent="0.25">
      <c r="H11" s="1">
        <v>105.51730000000001</v>
      </c>
      <c r="I11" s="1">
        <v>144.63480000000001</v>
      </c>
    </row>
    <row r="12" spans="7:9" x14ac:dyDescent="0.25">
      <c r="H12" s="1">
        <v>81.093670000000003</v>
      </c>
      <c r="I12" s="1">
        <v>139.0016</v>
      </c>
    </row>
    <row r="13" spans="7:9" x14ac:dyDescent="0.25">
      <c r="H13" s="1">
        <v>98.636409999999998</v>
      </c>
      <c r="I13" s="1">
        <v>134.05250000000001</v>
      </c>
    </row>
    <row r="14" spans="7:9" x14ac:dyDescent="0.25">
      <c r="H14" s="1"/>
      <c r="I14" s="1">
        <v>116.62909999999999</v>
      </c>
    </row>
    <row r="16" spans="7:9" x14ac:dyDescent="0.25">
      <c r="G16" s="8" t="s">
        <v>28</v>
      </c>
      <c r="H16" s="8">
        <f>AVERAGE(H6:H14)</f>
        <v>99.999998749999989</v>
      </c>
      <c r="I16" s="8">
        <f>AVERAGE(I6:I14)</f>
        <v>143.20694444444447</v>
      </c>
    </row>
    <row r="17" spans="7:9" x14ac:dyDescent="0.25">
      <c r="G17" s="8" t="s">
        <v>18</v>
      </c>
      <c r="H17" s="8">
        <f>STDEV(H6:H14)/SQRT(COUNT(H6:H14))</f>
        <v>6.8274257897864494</v>
      </c>
      <c r="I17" s="8">
        <f>STDEV(I6:I14)/SQRT(COUNT(I6:I14))</f>
        <v>7.9269590667282896</v>
      </c>
    </row>
    <row r="18" spans="7:9" x14ac:dyDescent="0.25">
      <c r="G18" s="8" t="s">
        <v>77</v>
      </c>
      <c r="H18" s="8">
        <f>COUNT(H6:H14)</f>
        <v>8</v>
      </c>
      <c r="I18" s="8">
        <f>COUNT(I6:I14)</f>
        <v>9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H17"/>
  <sheetViews>
    <sheetView workbookViewId="0">
      <selection activeCell="O42" sqref="O42"/>
    </sheetView>
  </sheetViews>
  <sheetFormatPr defaultRowHeight="15" x14ac:dyDescent="0.25"/>
  <sheetData>
    <row r="3" spans="6:8" x14ac:dyDescent="0.25">
      <c r="G3" s="13" t="s">
        <v>96</v>
      </c>
    </row>
    <row r="5" spans="6:8" x14ac:dyDescent="0.25">
      <c r="G5" t="s">
        <v>21</v>
      </c>
      <c r="H5" t="s">
        <v>42</v>
      </c>
    </row>
    <row r="6" spans="6:8" x14ac:dyDescent="0.25">
      <c r="G6" s="1">
        <v>74.607259999999997</v>
      </c>
      <c r="H6" s="1">
        <v>183.02019999999999</v>
      </c>
    </row>
    <row r="7" spans="6:8" x14ac:dyDescent="0.25">
      <c r="G7" s="1">
        <v>125.51430000000001</v>
      </c>
      <c r="H7" s="1">
        <v>164.9898</v>
      </c>
    </row>
    <row r="8" spans="6:8" x14ac:dyDescent="0.25">
      <c r="G8" s="1">
        <v>128.82310000000001</v>
      </c>
      <c r="H8" s="1">
        <v>123.724</v>
      </c>
    </row>
    <row r="9" spans="6:8" x14ac:dyDescent="0.25">
      <c r="G9" s="1">
        <v>71.055359999999993</v>
      </c>
      <c r="H9" s="1">
        <v>115.7897</v>
      </c>
    </row>
    <row r="10" spans="6:8" x14ac:dyDescent="0.25">
      <c r="G10" s="1">
        <v>108.6377</v>
      </c>
      <c r="H10" s="1">
        <v>169.40479999999999</v>
      </c>
    </row>
    <row r="11" spans="6:8" x14ac:dyDescent="0.25">
      <c r="G11" s="1">
        <v>101.9791</v>
      </c>
      <c r="H11" s="1">
        <v>176.10409999999999</v>
      </c>
    </row>
    <row r="12" spans="6:8" x14ac:dyDescent="0.25">
      <c r="G12" s="1">
        <v>104.9967</v>
      </c>
      <c r="H12" s="1">
        <v>158.68369999999999</v>
      </c>
    </row>
    <row r="13" spans="6:8" x14ac:dyDescent="0.25">
      <c r="G13" s="1">
        <v>84.386520000000004</v>
      </c>
      <c r="H13" s="1">
        <v>168.94710000000001</v>
      </c>
    </row>
    <row r="15" spans="6:8" x14ac:dyDescent="0.25">
      <c r="F15" s="8" t="s">
        <v>28</v>
      </c>
      <c r="G15" s="8">
        <f>AVERAGE(G6:G13)</f>
        <v>100.000005</v>
      </c>
      <c r="H15" s="8">
        <f>AVERAGE(H6:H13)</f>
        <v>157.58292500000002</v>
      </c>
    </row>
    <row r="16" spans="6:8" x14ac:dyDescent="0.25">
      <c r="F16" s="8" t="s">
        <v>18</v>
      </c>
      <c r="G16" s="8">
        <f>STDEV(G6:G13)/SQRT(COUNT(G6:G13))</f>
        <v>7.6899847833740864</v>
      </c>
      <c r="H16" s="8">
        <f>STDEV(H6:H13)/SQRT(COUNT(H6:H13))</f>
        <v>8.6686669407648527</v>
      </c>
    </row>
    <row r="17" spans="6:8" x14ac:dyDescent="0.25">
      <c r="F17" s="8" t="s">
        <v>77</v>
      </c>
      <c r="G17" s="8">
        <f>COUNT(G6:G13)</f>
        <v>8</v>
      </c>
      <c r="H17" s="8">
        <f>COUNT(H6:H13)</f>
        <v>8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26"/>
  <sheetViews>
    <sheetView workbookViewId="0">
      <selection activeCell="O35" sqref="O35"/>
    </sheetView>
  </sheetViews>
  <sheetFormatPr defaultRowHeight="15" x14ac:dyDescent="0.25"/>
  <cols>
    <col min="4" max="4" width="11.140625" bestFit="1" customWidth="1"/>
  </cols>
  <sheetData>
    <row r="2" spans="3:20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5" spans="3:20" x14ac:dyDescent="0.25">
      <c r="E5" s="1"/>
      <c r="F5" s="13" t="s">
        <v>56</v>
      </c>
      <c r="G5" s="1"/>
      <c r="H5" s="1"/>
      <c r="I5" s="1"/>
    </row>
    <row r="6" spans="3:20" x14ac:dyDescent="0.25">
      <c r="E6" s="1"/>
      <c r="F6" s="1" t="s">
        <v>63</v>
      </c>
      <c r="G6" s="1"/>
      <c r="H6" s="1"/>
      <c r="I6" s="1"/>
    </row>
    <row r="7" spans="3:20" x14ac:dyDescent="0.25">
      <c r="E7" t="s">
        <v>53</v>
      </c>
      <c r="H7" t="s">
        <v>54</v>
      </c>
    </row>
    <row r="8" spans="3:20" x14ac:dyDescent="0.25">
      <c r="E8" t="s">
        <v>21</v>
      </c>
      <c r="F8" t="s">
        <v>42</v>
      </c>
      <c r="H8" t="s">
        <v>21</v>
      </c>
      <c r="I8" t="s">
        <v>42</v>
      </c>
    </row>
    <row r="9" spans="3:20" x14ac:dyDescent="0.25">
      <c r="E9">
        <v>191.9357</v>
      </c>
      <c r="F9">
        <v>183.9796</v>
      </c>
      <c r="H9">
        <v>77.928330000000003</v>
      </c>
      <c r="I9">
        <v>125.0573</v>
      </c>
    </row>
    <row r="10" spans="3:20" x14ac:dyDescent="0.25">
      <c r="E10">
        <v>173.1378</v>
      </c>
      <c r="F10">
        <v>432.28370000000001</v>
      </c>
      <c r="H10">
        <v>285.505</v>
      </c>
      <c r="I10">
        <v>92.656189999999995</v>
      </c>
    </row>
    <row r="11" spans="3:20" x14ac:dyDescent="0.25">
      <c r="E11">
        <v>90.23733</v>
      </c>
      <c r="F11">
        <v>245.1756</v>
      </c>
      <c r="H11">
        <v>175.66050000000001</v>
      </c>
      <c r="I11">
        <v>187.94450000000001</v>
      </c>
    </row>
    <row r="12" spans="3:20" x14ac:dyDescent="0.25">
      <c r="E12">
        <v>135.18299999999999</v>
      </c>
      <c r="F12">
        <v>204.1343</v>
      </c>
      <c r="H12">
        <v>154.83279999999999</v>
      </c>
      <c r="I12">
        <v>244.02670000000001</v>
      </c>
    </row>
    <row r="13" spans="3:20" x14ac:dyDescent="0.25">
      <c r="E13">
        <v>221.00139999999999</v>
      </c>
      <c r="F13">
        <v>147.47540000000001</v>
      </c>
      <c r="I13">
        <v>353.45440000000002</v>
      </c>
    </row>
    <row r="14" spans="3:20" x14ac:dyDescent="0.25">
      <c r="E14">
        <v>96.042000000000002</v>
      </c>
      <c r="F14">
        <v>122.697</v>
      </c>
      <c r="I14">
        <v>293.67669999999998</v>
      </c>
    </row>
    <row r="15" spans="3:20" x14ac:dyDescent="0.25">
      <c r="E15">
        <v>195.01249999999999</v>
      </c>
      <c r="F15">
        <v>176.53290000000001</v>
      </c>
    </row>
    <row r="16" spans="3:20" x14ac:dyDescent="0.25">
      <c r="E16">
        <v>141.928</v>
      </c>
      <c r="F16">
        <v>297.315</v>
      </c>
    </row>
    <row r="17" spans="4:15" x14ac:dyDescent="0.25">
      <c r="E17">
        <v>155.55969999999999</v>
      </c>
      <c r="F17">
        <v>226.19919999999999</v>
      </c>
    </row>
    <row r="19" spans="4:15" x14ac:dyDescent="0.25">
      <c r="D19" s="8" t="s">
        <v>28</v>
      </c>
      <c r="E19" s="8">
        <f>AVERAGE(E9:E17)</f>
        <v>155.55971444444447</v>
      </c>
      <c r="F19" s="8">
        <f>AVERAGE(F9:F17)</f>
        <v>226.1991888888889</v>
      </c>
      <c r="H19" s="8">
        <f>AVERAGE(H9:H16)</f>
        <v>173.48165750000001</v>
      </c>
      <c r="I19" s="8">
        <f>AVERAGE(I9:I16)</f>
        <v>216.13596500000003</v>
      </c>
    </row>
    <row r="20" spans="4:15" x14ac:dyDescent="0.25">
      <c r="D20" s="8" t="s">
        <v>18</v>
      </c>
      <c r="E20" s="8">
        <f>STDEV(E9:E17)/SQRT(COUNT(E9:E17))</f>
        <v>14.851928553139805</v>
      </c>
      <c r="F20" s="8">
        <f>STDEV(F9:F17)/SQRT(COUNT(F9:F17))</f>
        <v>31.076656966190683</v>
      </c>
      <c r="H20" s="8">
        <f>STDEV(H9:H17)/SQRT(COUNT(H9:H17))</f>
        <v>42.848760096695202</v>
      </c>
      <c r="I20" s="8">
        <f>STDEV(I9:I17)/SQRT(COUNT(I9:I17))</f>
        <v>40.818356991721565</v>
      </c>
    </row>
    <row r="21" spans="4:15" x14ac:dyDescent="0.25">
      <c r="D21" s="8" t="s">
        <v>175</v>
      </c>
      <c r="E21" s="8">
        <f>COUNT(E9:E17)</f>
        <v>9</v>
      </c>
      <c r="F21" s="8">
        <f>COUNT(F9:F17)</f>
        <v>9</v>
      </c>
      <c r="H21" s="8">
        <f>COUNT(H9:H16)</f>
        <v>4</v>
      </c>
      <c r="I21" s="8">
        <f>COUNT(I9:I16)</f>
        <v>6</v>
      </c>
    </row>
    <row r="23" spans="4:15" x14ac:dyDescent="0.2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4:15" x14ac:dyDescent="0.2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4:15" x14ac:dyDescent="0.2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4:15" x14ac:dyDescent="0.2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H39"/>
  <sheetViews>
    <sheetView topLeftCell="A4" workbookViewId="0">
      <selection activeCell="G41" sqref="G41:H42"/>
    </sheetView>
  </sheetViews>
  <sheetFormatPr defaultRowHeight="15" x14ac:dyDescent="0.25"/>
  <sheetData>
    <row r="3" spans="7:8" x14ac:dyDescent="0.25">
      <c r="G3" s="13" t="s">
        <v>97</v>
      </c>
    </row>
    <row r="5" spans="7:8" x14ac:dyDescent="0.25">
      <c r="G5" t="s">
        <v>21</v>
      </c>
      <c r="H5" t="s">
        <v>42</v>
      </c>
    </row>
    <row r="6" spans="7:8" x14ac:dyDescent="0.25">
      <c r="G6" s="1">
        <v>265.10309999999998</v>
      </c>
      <c r="H6" s="1">
        <v>303.99439999999998</v>
      </c>
    </row>
    <row r="7" spans="7:8" x14ac:dyDescent="0.25">
      <c r="G7" s="1">
        <v>232.2774</v>
      </c>
      <c r="H7" s="1">
        <v>327.9</v>
      </c>
    </row>
    <row r="8" spans="7:8" x14ac:dyDescent="0.25">
      <c r="G8" s="1">
        <v>233.34780000000001</v>
      </c>
      <c r="H8" s="1">
        <v>335.03609999999998</v>
      </c>
    </row>
    <row r="9" spans="7:8" x14ac:dyDescent="0.25">
      <c r="G9" s="1">
        <v>242.62459999999999</v>
      </c>
      <c r="H9" s="1">
        <v>315.05520000000001</v>
      </c>
    </row>
    <row r="10" spans="7:8" x14ac:dyDescent="0.25">
      <c r="G10" s="1">
        <v>275.80709999999999</v>
      </c>
      <c r="H10" s="1">
        <v>286.15429999999998</v>
      </c>
    </row>
    <row r="11" spans="7:8" x14ac:dyDescent="0.25">
      <c r="G11" s="1">
        <v>224.071</v>
      </c>
      <c r="H11" s="1">
        <v>293.6472</v>
      </c>
    </row>
    <row r="12" spans="7:8" x14ac:dyDescent="0.25">
      <c r="G12" s="1">
        <v>223.35740000000001</v>
      </c>
      <c r="H12" s="1">
        <v>286.86790000000002</v>
      </c>
    </row>
    <row r="13" spans="7:8" x14ac:dyDescent="0.25">
      <c r="G13" s="1">
        <v>0</v>
      </c>
      <c r="H13" s="1">
        <v>277.59109999999998</v>
      </c>
    </row>
    <row r="14" spans="7:8" x14ac:dyDescent="0.25">
      <c r="G14" s="1">
        <v>0</v>
      </c>
      <c r="H14" s="1">
        <v>267.2439</v>
      </c>
    </row>
    <row r="15" spans="7:8" x14ac:dyDescent="0.25">
      <c r="G15" s="1">
        <v>0</v>
      </c>
      <c r="H15" s="1">
        <v>302.92399999999998</v>
      </c>
    </row>
    <row r="16" spans="7:8" x14ac:dyDescent="0.25">
      <c r="G16" s="1">
        <v>0</v>
      </c>
      <c r="H16" s="1">
        <v>293.6472</v>
      </c>
    </row>
    <row r="17" spans="7:8" x14ac:dyDescent="0.25">
      <c r="G17" s="1">
        <v>0</v>
      </c>
      <c r="H17" s="1">
        <v>301.14</v>
      </c>
    </row>
    <row r="18" spans="7:8" x14ac:dyDescent="0.25">
      <c r="G18" s="1">
        <v>0</v>
      </c>
      <c r="H18" s="1">
        <v>260.10789999999997</v>
      </c>
    </row>
    <row r="19" spans="7:8" x14ac:dyDescent="0.25">
      <c r="G19" s="1">
        <v>0</v>
      </c>
      <c r="H19" s="1">
        <v>274.37990000000002</v>
      </c>
    </row>
    <row r="20" spans="7:8" x14ac:dyDescent="0.25">
      <c r="G20" s="1">
        <v>11.89467</v>
      </c>
      <c r="H20" s="1">
        <v>324.33199999999999</v>
      </c>
    </row>
    <row r="21" spans="7:8" x14ac:dyDescent="0.25">
      <c r="G21" s="1">
        <v>18.9604</v>
      </c>
      <c r="H21" s="1">
        <v>256.18310000000002</v>
      </c>
    </row>
    <row r="22" spans="7:8" x14ac:dyDescent="0.25">
      <c r="G22" s="1">
        <v>47.793480000000002</v>
      </c>
      <c r="H22" s="1">
        <v>381.77699999999999</v>
      </c>
    </row>
    <row r="23" spans="7:8" x14ac:dyDescent="0.25">
      <c r="G23" s="1">
        <v>30.025510000000001</v>
      </c>
      <c r="H23" s="1">
        <v>424.59309999999999</v>
      </c>
    </row>
    <row r="24" spans="7:8" x14ac:dyDescent="0.25">
      <c r="G24" s="1">
        <v>23.825019999999999</v>
      </c>
      <c r="H24" s="1">
        <v>225.4982</v>
      </c>
    </row>
    <row r="25" spans="7:8" x14ac:dyDescent="0.25">
      <c r="G25" s="1">
        <v>103.37949999999999</v>
      </c>
      <c r="H25" s="1">
        <v>227.9958</v>
      </c>
    </row>
    <row r="26" spans="7:8" x14ac:dyDescent="0.25">
      <c r="G26" s="1">
        <v>167.53299999999999</v>
      </c>
      <c r="H26" s="1">
        <v>251.9015</v>
      </c>
    </row>
    <row r="27" spans="7:8" x14ac:dyDescent="0.25">
      <c r="G27" s="1"/>
      <c r="H27" s="1">
        <v>266.53030000000001</v>
      </c>
    </row>
    <row r="28" spans="7:8" x14ac:dyDescent="0.25">
      <c r="G28" s="1"/>
      <c r="H28" s="1">
        <v>292.61669999999998</v>
      </c>
    </row>
    <row r="29" spans="7:8" x14ac:dyDescent="0.25">
      <c r="G29" s="1"/>
      <c r="H29" s="1">
        <v>72.756699999999995</v>
      </c>
    </row>
    <row r="30" spans="7:8" x14ac:dyDescent="0.25">
      <c r="G30" s="1"/>
      <c r="H30" s="1">
        <v>88.100210000000004</v>
      </c>
    </row>
    <row r="31" spans="7:8" x14ac:dyDescent="0.25">
      <c r="G31" s="1"/>
      <c r="H31" s="1">
        <v>140.8939</v>
      </c>
    </row>
    <row r="32" spans="7:8" x14ac:dyDescent="0.25">
      <c r="G32" s="1"/>
      <c r="H32" s="1">
        <v>174.93879999999999</v>
      </c>
    </row>
    <row r="33" spans="6:8" x14ac:dyDescent="0.25">
      <c r="G33" s="1"/>
      <c r="H33" s="1">
        <v>195.3192</v>
      </c>
    </row>
    <row r="34" spans="6:8" x14ac:dyDescent="0.25">
      <c r="G34" s="1"/>
      <c r="H34" s="1">
        <v>265.11559999999997</v>
      </c>
    </row>
    <row r="35" spans="6:8" x14ac:dyDescent="0.25">
      <c r="G35" s="1"/>
      <c r="H35" s="1">
        <v>176.78700000000001</v>
      </c>
    </row>
    <row r="37" spans="6:8" x14ac:dyDescent="0.25">
      <c r="F37" s="8" t="s">
        <v>28</v>
      </c>
      <c r="G37" s="8">
        <f>AVERAGE(G6:G35)</f>
        <v>99.999999047619028</v>
      </c>
      <c r="H37" s="8">
        <f>AVERAGE(H6:H35)</f>
        <v>263.03427366666665</v>
      </c>
    </row>
    <row r="38" spans="6:8" x14ac:dyDescent="0.25">
      <c r="F38" s="8" t="s">
        <v>18</v>
      </c>
      <c r="G38" s="8">
        <f>STDEV(G6:G35)/SQRT(COUNT(G6:G35))</f>
        <v>24.237182408716659</v>
      </c>
      <c r="H38" s="8">
        <f>STDEV(H6:H35)/SQRT(COUNT(H6:H35))</f>
        <v>13.951103101090663</v>
      </c>
    </row>
    <row r="39" spans="6:8" x14ac:dyDescent="0.25">
      <c r="F39" s="8" t="s">
        <v>77</v>
      </c>
      <c r="G39" s="8">
        <f>COUNT(G6:G35)</f>
        <v>21</v>
      </c>
      <c r="H39" s="8">
        <f>COUNT(H6:H35)</f>
        <v>30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39"/>
  <sheetViews>
    <sheetView workbookViewId="0">
      <selection activeCell="M31" sqref="M31"/>
    </sheetView>
  </sheetViews>
  <sheetFormatPr defaultRowHeight="15" x14ac:dyDescent="0.25"/>
  <sheetData>
    <row r="2" spans="3:13" x14ac:dyDescent="0.25">
      <c r="E2" s="13" t="s">
        <v>155</v>
      </c>
    </row>
    <row r="4" spans="3:13" x14ac:dyDescent="0.25">
      <c r="C4" s="24" t="s">
        <v>29</v>
      </c>
      <c r="K4" s="8" t="s">
        <v>17</v>
      </c>
      <c r="L4" s="8" t="s">
        <v>37</v>
      </c>
      <c r="M4" s="8" t="s">
        <v>175</v>
      </c>
    </row>
    <row r="5" spans="3:13" x14ac:dyDescent="0.25">
      <c r="C5">
        <v>0</v>
      </c>
      <c r="D5">
        <v>6.6825000000000001</v>
      </c>
      <c r="E5">
        <v>7.9974999999999996</v>
      </c>
      <c r="F5">
        <v>6.5049999999999999</v>
      </c>
      <c r="G5">
        <v>6.4924999999999997</v>
      </c>
      <c r="H5">
        <v>7.5674999999999999</v>
      </c>
      <c r="I5">
        <v>7.2050000000000001</v>
      </c>
      <c r="K5" s="8">
        <f>AVERAGE(D5:I5)</f>
        <v>7.0749999999999993</v>
      </c>
      <c r="L5" s="8">
        <f>STDEV(D5:I5)/SQRT(COUNT(D5:I5))</f>
        <v>0.25355637111564233</v>
      </c>
      <c r="M5" s="8">
        <f>COUNT(D5:I5)</f>
        <v>6</v>
      </c>
    </row>
    <row r="6" spans="3:13" x14ac:dyDescent="0.25">
      <c r="C6">
        <v>1</v>
      </c>
      <c r="D6" s="38">
        <v>2.4550000000000001</v>
      </c>
      <c r="E6" s="38">
        <v>2.71</v>
      </c>
      <c r="F6" s="38">
        <v>1.7</v>
      </c>
      <c r="G6" s="38">
        <v>2.5700000000000003</v>
      </c>
      <c r="H6" s="38">
        <v>2.5649999999999999</v>
      </c>
      <c r="I6" s="38">
        <v>1.8199999999999998</v>
      </c>
      <c r="K6" s="8">
        <f t="shared" ref="K6:K28" si="0">AVERAGE(D6:I6)</f>
        <v>2.3033333333333332</v>
      </c>
      <c r="L6" s="8">
        <f t="shared" ref="L6:L28" si="1">STDEV(D6:I6)/SQRT(COUNT(D6:I6))</f>
        <v>0.17564958803759759</v>
      </c>
      <c r="M6" s="8">
        <f t="shared" ref="M6:M28" si="2">COUNT(D6:I6)</f>
        <v>6</v>
      </c>
    </row>
    <row r="7" spans="3:13" x14ac:dyDescent="0.25">
      <c r="C7">
        <v>7</v>
      </c>
      <c r="D7">
        <v>3.2149999999999999</v>
      </c>
      <c r="E7">
        <v>4.335</v>
      </c>
      <c r="F7">
        <v>4.3049999999999997</v>
      </c>
      <c r="G7">
        <v>4.1233333333333322</v>
      </c>
      <c r="H7">
        <v>3.4350000000000001</v>
      </c>
      <c r="I7">
        <v>3.66</v>
      </c>
      <c r="K7" s="8">
        <f t="shared" si="0"/>
        <v>3.8455555555555549</v>
      </c>
      <c r="L7" s="8">
        <f t="shared" si="1"/>
        <v>0.19394093538949811</v>
      </c>
      <c r="M7" s="8">
        <f t="shared" si="2"/>
        <v>6</v>
      </c>
    </row>
    <row r="8" spans="3:13" x14ac:dyDescent="0.25">
      <c r="C8">
        <v>1</v>
      </c>
      <c r="D8">
        <v>3.9950000000000001</v>
      </c>
      <c r="E8">
        <v>3.4249999999999998</v>
      </c>
      <c r="F8">
        <v>3.04</v>
      </c>
      <c r="G8">
        <v>3.415</v>
      </c>
      <c r="H8">
        <v>4.1150000000000002</v>
      </c>
      <c r="I8">
        <v>3.7349999999999999</v>
      </c>
      <c r="K8" s="8">
        <f t="shared" si="0"/>
        <v>3.6208333333333336</v>
      </c>
      <c r="L8" s="8">
        <f t="shared" si="1"/>
        <v>0.16485557652415353</v>
      </c>
      <c r="M8" s="8">
        <f t="shared" si="2"/>
        <v>6</v>
      </c>
    </row>
    <row r="9" spans="3:13" x14ac:dyDescent="0.25">
      <c r="C9">
        <v>6</v>
      </c>
      <c r="D9">
        <v>4.0599999999999996</v>
      </c>
      <c r="E9">
        <v>4.57</v>
      </c>
      <c r="F9">
        <v>4.2549999999999999</v>
      </c>
      <c r="G9">
        <v>5.7450000000000001</v>
      </c>
      <c r="H9">
        <v>4.2799999999999994</v>
      </c>
      <c r="I9">
        <v>4.34</v>
      </c>
      <c r="K9" s="8">
        <f t="shared" si="0"/>
        <v>4.5416666666666661</v>
      </c>
      <c r="L9" s="8">
        <f t="shared" si="1"/>
        <v>0.24980881578608377</v>
      </c>
      <c r="M9" s="8">
        <f t="shared" si="2"/>
        <v>6</v>
      </c>
    </row>
    <row r="10" spans="3:13" x14ac:dyDescent="0.25">
      <c r="C10">
        <v>24</v>
      </c>
      <c r="D10">
        <v>4.8049999999999997</v>
      </c>
      <c r="E10">
        <v>5.0500000000000007</v>
      </c>
      <c r="F10">
        <v>5.125</v>
      </c>
      <c r="G10">
        <v>3.59</v>
      </c>
      <c r="H10">
        <v>5.8949999999999996</v>
      </c>
      <c r="I10">
        <v>4.99</v>
      </c>
      <c r="K10" s="8">
        <f t="shared" si="0"/>
        <v>4.9091666666666667</v>
      </c>
      <c r="L10" s="8">
        <f t="shared" si="1"/>
        <v>0.30527969870996119</v>
      </c>
      <c r="M10" s="8">
        <f t="shared" si="2"/>
        <v>6</v>
      </c>
    </row>
    <row r="11" spans="3:13" x14ac:dyDescent="0.25">
      <c r="K11" s="9"/>
      <c r="L11" s="9"/>
      <c r="M11" s="9"/>
    </row>
    <row r="12" spans="3:13" x14ac:dyDescent="0.25">
      <c r="K12" s="9"/>
      <c r="L12" s="9"/>
      <c r="M12" s="9"/>
    </row>
    <row r="13" spans="3:13" x14ac:dyDescent="0.25">
      <c r="C13" s="24" t="s">
        <v>156</v>
      </c>
      <c r="K13" s="8" t="s">
        <v>17</v>
      </c>
      <c r="L13" s="8" t="s">
        <v>37</v>
      </c>
      <c r="M13" s="8" t="s">
        <v>175</v>
      </c>
    </row>
    <row r="14" spans="3:13" x14ac:dyDescent="0.25">
      <c r="C14">
        <v>0</v>
      </c>
      <c r="D14">
        <v>7.4399999999999995</v>
      </c>
      <c r="E14">
        <v>7.2424999999999997</v>
      </c>
      <c r="F14">
        <v>7.6749999999999998</v>
      </c>
      <c r="G14">
        <v>7.1449999999999996</v>
      </c>
      <c r="H14">
        <v>8.1199999999999992</v>
      </c>
      <c r="I14">
        <v>7.7333333333333325</v>
      </c>
      <c r="K14" s="8">
        <f t="shared" si="0"/>
        <v>7.5593055555555546</v>
      </c>
      <c r="L14" s="8">
        <f t="shared" si="1"/>
        <v>0.14654894528517604</v>
      </c>
      <c r="M14" s="8">
        <f t="shared" si="2"/>
        <v>6</v>
      </c>
    </row>
    <row r="15" spans="3:13" x14ac:dyDescent="0.25">
      <c r="C15">
        <v>1</v>
      </c>
      <c r="D15" s="9">
        <v>2.59</v>
      </c>
      <c r="E15" s="9">
        <v>2.2050000000000001</v>
      </c>
      <c r="F15" s="9">
        <v>2.41</v>
      </c>
      <c r="G15" s="38">
        <v>2.585</v>
      </c>
      <c r="H15" s="38">
        <v>2.4400000000000004</v>
      </c>
      <c r="I15" s="38">
        <v>2.0049999999999999</v>
      </c>
      <c r="K15" s="8">
        <f t="shared" si="0"/>
        <v>2.3725000000000001</v>
      </c>
      <c r="L15" s="8">
        <f t="shared" si="1"/>
        <v>9.3369784548678655E-2</v>
      </c>
      <c r="M15" s="8">
        <f t="shared" si="2"/>
        <v>6</v>
      </c>
    </row>
    <row r="16" spans="3:13" x14ac:dyDescent="0.25">
      <c r="C16">
        <v>7</v>
      </c>
      <c r="D16">
        <v>3.4550000000000001</v>
      </c>
      <c r="E16">
        <v>2.8</v>
      </c>
      <c r="F16">
        <v>3.4950000000000001</v>
      </c>
      <c r="G16">
        <v>4.9649999999999999</v>
      </c>
      <c r="H16">
        <v>5.1850000000000005</v>
      </c>
      <c r="I16">
        <v>4.1749999999999998</v>
      </c>
      <c r="K16" s="8">
        <f t="shared" si="0"/>
        <v>4.0125000000000002</v>
      </c>
      <c r="L16" s="8">
        <f t="shared" si="1"/>
        <v>0.3811031137806849</v>
      </c>
      <c r="M16" s="8">
        <f t="shared" si="2"/>
        <v>6</v>
      </c>
    </row>
    <row r="17" spans="3:19" x14ac:dyDescent="0.25">
      <c r="C17">
        <v>1</v>
      </c>
      <c r="D17">
        <v>7.6449999999999996</v>
      </c>
      <c r="E17">
        <v>6.5333333333333323</v>
      </c>
      <c r="F17">
        <v>6.9850000000000003</v>
      </c>
      <c r="G17">
        <v>6.9649999999999999</v>
      </c>
      <c r="H17">
        <v>5.7200000000000006</v>
      </c>
      <c r="I17">
        <v>7.12</v>
      </c>
      <c r="K17" s="8">
        <f t="shared" si="0"/>
        <v>6.8280555555555544</v>
      </c>
      <c r="L17" s="8">
        <f t="shared" si="1"/>
        <v>0.2652460132233172</v>
      </c>
      <c r="M17" s="8">
        <f t="shared" si="2"/>
        <v>6</v>
      </c>
    </row>
    <row r="18" spans="3:19" x14ac:dyDescent="0.25">
      <c r="C18">
        <v>6</v>
      </c>
      <c r="D18">
        <v>6.8250000000000002</v>
      </c>
      <c r="E18">
        <v>6.4550000000000001</v>
      </c>
      <c r="F18">
        <v>7.2649999999999997</v>
      </c>
      <c r="G18">
        <v>6.42</v>
      </c>
      <c r="H18">
        <v>8.9533333333333331</v>
      </c>
      <c r="I18">
        <v>7.1550000000000002</v>
      </c>
      <c r="K18" s="8">
        <f t="shared" si="0"/>
        <v>7.1788888888888893</v>
      </c>
      <c r="L18" s="8">
        <f t="shared" si="1"/>
        <v>0.38217813053180716</v>
      </c>
      <c r="M18" s="8">
        <f t="shared" si="2"/>
        <v>6</v>
      </c>
    </row>
    <row r="19" spans="3:19" x14ac:dyDescent="0.25">
      <c r="C19">
        <v>24</v>
      </c>
      <c r="D19">
        <v>7.42</v>
      </c>
      <c r="E19">
        <v>7.8949999999999996</v>
      </c>
      <c r="F19">
        <v>7.6349999999999998</v>
      </c>
      <c r="G19">
        <v>7.23</v>
      </c>
      <c r="H19">
        <v>6.7333333333333334</v>
      </c>
      <c r="I19">
        <v>7.3449999999999998</v>
      </c>
      <c r="K19" s="8">
        <f t="shared" si="0"/>
        <v>7.3763888888888891</v>
      </c>
      <c r="L19" s="8">
        <f t="shared" si="1"/>
        <v>0.16059000975953605</v>
      </c>
      <c r="M19" s="8">
        <f t="shared" si="2"/>
        <v>6</v>
      </c>
    </row>
    <row r="20" spans="3:19" x14ac:dyDescent="0.25">
      <c r="K20" s="9"/>
      <c r="L20" s="9"/>
      <c r="M20" s="9"/>
    </row>
    <row r="21" spans="3:19" x14ac:dyDescent="0.25">
      <c r="K21" s="9"/>
      <c r="L21" s="9"/>
      <c r="M21" s="9"/>
    </row>
    <row r="22" spans="3:19" x14ac:dyDescent="0.25">
      <c r="C22" s="24" t="s">
        <v>31</v>
      </c>
      <c r="K22" s="8" t="s">
        <v>17</v>
      </c>
      <c r="L22" s="8" t="s">
        <v>37</v>
      </c>
      <c r="M22" s="8" t="s">
        <v>175</v>
      </c>
    </row>
    <row r="23" spans="3:19" x14ac:dyDescent="0.25">
      <c r="C23">
        <v>0</v>
      </c>
      <c r="D23">
        <v>7.8925000000000001</v>
      </c>
      <c r="E23">
        <v>6.4749999999999996</v>
      </c>
      <c r="F23">
        <v>6.4725000000000001</v>
      </c>
      <c r="G23">
        <v>7.7650000000000006</v>
      </c>
      <c r="K23" s="8">
        <f t="shared" si="0"/>
        <v>7.1512500000000001</v>
      </c>
      <c r="L23" s="8">
        <f t="shared" si="1"/>
        <v>0.39202000905566042</v>
      </c>
      <c r="M23" s="8">
        <f t="shared" si="2"/>
        <v>4</v>
      </c>
    </row>
    <row r="24" spans="3:19" x14ac:dyDescent="0.25">
      <c r="C24">
        <v>1</v>
      </c>
      <c r="D24" s="9">
        <v>2.7850000000000001</v>
      </c>
      <c r="E24" s="9">
        <v>2.4299999999999997</v>
      </c>
      <c r="F24" s="9">
        <v>2.1949999999999998</v>
      </c>
      <c r="G24" s="38">
        <v>2.8333333333333335</v>
      </c>
      <c r="H24" s="38"/>
      <c r="I24" s="38"/>
      <c r="K24" s="8">
        <f t="shared" si="0"/>
        <v>2.5608333333333335</v>
      </c>
      <c r="L24" s="8">
        <f t="shared" si="1"/>
        <v>0.15150861728334294</v>
      </c>
      <c r="M24" s="8">
        <f t="shared" si="2"/>
        <v>4</v>
      </c>
    </row>
    <row r="25" spans="3:19" x14ac:dyDescent="0.25">
      <c r="C25">
        <v>7</v>
      </c>
      <c r="D25">
        <v>7.6749999999999998</v>
      </c>
      <c r="E25">
        <v>6.5500000000000007</v>
      </c>
      <c r="F25">
        <v>6.77</v>
      </c>
      <c r="G25">
        <v>6.9950000000000001</v>
      </c>
      <c r="K25" s="8">
        <f t="shared" si="0"/>
        <v>6.9975000000000005</v>
      </c>
      <c r="L25" s="8">
        <f t="shared" si="1"/>
        <v>0.24341750827196729</v>
      </c>
      <c r="M25" s="8">
        <f t="shared" si="2"/>
        <v>4</v>
      </c>
    </row>
    <row r="26" spans="3:19" x14ac:dyDescent="0.25">
      <c r="C26">
        <v>1</v>
      </c>
      <c r="D26">
        <v>6.9900000000000011</v>
      </c>
      <c r="E26">
        <v>8.4699999999999989</v>
      </c>
      <c r="F26">
        <v>6.2249999999999996</v>
      </c>
      <c r="G26">
        <v>6.43</v>
      </c>
      <c r="K26" s="8">
        <f t="shared" si="0"/>
        <v>7.0287500000000005</v>
      </c>
      <c r="L26" s="8">
        <f t="shared" si="1"/>
        <v>0.50688745874536079</v>
      </c>
      <c r="M26" s="8">
        <f t="shared" si="2"/>
        <v>4</v>
      </c>
    </row>
    <row r="27" spans="3:19" x14ac:dyDescent="0.25">
      <c r="C27">
        <v>6</v>
      </c>
      <c r="D27">
        <v>6.66</v>
      </c>
      <c r="E27">
        <v>9.2800000000000011</v>
      </c>
      <c r="F27">
        <v>8.6849999999999987</v>
      </c>
      <c r="G27">
        <v>6.8849999999999998</v>
      </c>
      <c r="K27" s="8">
        <f t="shared" si="0"/>
        <v>7.8774999999999995</v>
      </c>
      <c r="L27" s="8">
        <f t="shared" si="1"/>
        <v>0.65105203325080063</v>
      </c>
      <c r="M27" s="8">
        <f t="shared" si="2"/>
        <v>4</v>
      </c>
    </row>
    <row r="28" spans="3:19" x14ac:dyDescent="0.25">
      <c r="C28">
        <v>24</v>
      </c>
      <c r="D28">
        <v>7.13</v>
      </c>
      <c r="E28">
        <v>6.65</v>
      </c>
      <c r="F28">
        <v>7.32</v>
      </c>
      <c r="G28">
        <v>8.39</v>
      </c>
      <c r="K28" s="8">
        <f t="shared" si="0"/>
        <v>7.3725000000000005</v>
      </c>
      <c r="L28" s="8">
        <f t="shared" si="1"/>
        <v>0.36729586167012557</v>
      </c>
      <c r="M28" s="8">
        <f t="shared" si="2"/>
        <v>4</v>
      </c>
    </row>
    <row r="29" spans="3:19" x14ac:dyDescent="0.25">
      <c r="K29" s="9"/>
      <c r="L29" s="9"/>
      <c r="M29" s="9"/>
    </row>
    <row r="31" spans="3:19" x14ac:dyDescent="0.25">
      <c r="C31" s="24" t="s">
        <v>157</v>
      </c>
      <c r="K31" s="8" t="s">
        <v>17</v>
      </c>
      <c r="L31" s="8" t="s">
        <v>37</v>
      </c>
      <c r="M31" s="8" t="s">
        <v>175</v>
      </c>
      <c r="P31" s="38"/>
      <c r="Q31" s="38"/>
      <c r="R31" s="38"/>
      <c r="S31" s="37"/>
    </row>
    <row r="32" spans="3:19" x14ac:dyDescent="0.25">
      <c r="C32">
        <v>0</v>
      </c>
      <c r="D32">
        <v>7.08</v>
      </c>
      <c r="E32">
        <v>7.93</v>
      </c>
      <c r="F32">
        <v>7.53</v>
      </c>
      <c r="G32">
        <v>7.2799999999999994</v>
      </c>
      <c r="K32" s="8">
        <f t="shared" ref="K32:K37" si="3">AVERAGE(D32:I32)</f>
        <v>7.4550000000000001</v>
      </c>
      <c r="L32" s="8">
        <f t="shared" ref="L32:L37" si="4">STDEV(D32:I32)/SQRT(COUNT(D32:I32))</f>
        <v>0.18314384146529922</v>
      </c>
      <c r="M32" s="8">
        <f t="shared" ref="M32:M37" si="5">COUNT(D32:I32)</f>
        <v>4</v>
      </c>
      <c r="P32" s="38"/>
      <c r="Q32" s="9"/>
      <c r="R32" s="9"/>
      <c r="S32" s="9"/>
    </row>
    <row r="33" spans="3:19" x14ac:dyDescent="0.25">
      <c r="C33">
        <v>1</v>
      </c>
      <c r="D33" s="9">
        <v>2.625</v>
      </c>
      <c r="E33" s="9">
        <v>1.4500000000000002</v>
      </c>
      <c r="F33" s="9">
        <v>2.2549999999999999</v>
      </c>
      <c r="G33" s="38">
        <v>2.4699999999999998</v>
      </c>
      <c r="H33" s="38"/>
      <c r="I33" s="38"/>
      <c r="K33" s="8">
        <f t="shared" si="3"/>
        <v>2.2000000000000002</v>
      </c>
      <c r="L33" s="8">
        <f t="shared" si="4"/>
        <v>0.26125498400349501</v>
      </c>
      <c r="M33" s="8">
        <f t="shared" si="5"/>
        <v>4</v>
      </c>
      <c r="P33" s="38"/>
      <c r="Q33" s="9"/>
      <c r="R33" s="9"/>
      <c r="S33" s="9"/>
    </row>
    <row r="34" spans="3:19" x14ac:dyDescent="0.25">
      <c r="C34">
        <v>7</v>
      </c>
      <c r="D34">
        <v>6.43</v>
      </c>
      <c r="E34">
        <v>6.33</v>
      </c>
      <c r="F34">
        <v>6.8049999999999997</v>
      </c>
      <c r="G34">
        <v>6.76</v>
      </c>
      <c r="K34" s="8">
        <f t="shared" si="3"/>
        <v>6.5812499999999989</v>
      </c>
      <c r="L34" s="8">
        <f t="shared" si="4"/>
        <v>0.11832819824538861</v>
      </c>
      <c r="M34" s="8">
        <f t="shared" si="5"/>
        <v>4</v>
      </c>
      <c r="P34" s="38"/>
      <c r="Q34" s="9"/>
      <c r="R34" s="9"/>
      <c r="S34" s="9"/>
    </row>
    <row r="35" spans="3:19" x14ac:dyDescent="0.25">
      <c r="C35">
        <v>1</v>
      </c>
      <c r="D35">
        <v>6.27</v>
      </c>
      <c r="E35">
        <v>7.1950000000000003</v>
      </c>
      <c r="F35">
        <v>7.27</v>
      </c>
      <c r="G35">
        <v>6.58</v>
      </c>
      <c r="K35" s="8">
        <f t="shared" si="3"/>
        <v>6.8287499999999994</v>
      </c>
      <c r="L35" s="8">
        <f t="shared" si="4"/>
        <v>0.242025954186736</v>
      </c>
      <c r="M35" s="8">
        <f t="shared" si="5"/>
        <v>4</v>
      </c>
      <c r="P35" s="38"/>
      <c r="Q35" s="38"/>
      <c r="R35" s="38"/>
      <c r="S35" s="38"/>
    </row>
    <row r="36" spans="3:19" x14ac:dyDescent="0.25">
      <c r="C36">
        <v>6</v>
      </c>
      <c r="D36">
        <v>6.15</v>
      </c>
      <c r="E36">
        <v>9.1999999999999993</v>
      </c>
      <c r="F36">
        <v>7.0449999999999999</v>
      </c>
      <c r="G36">
        <v>8.84</v>
      </c>
      <c r="K36" s="8">
        <f t="shared" si="3"/>
        <v>7.8087499999999999</v>
      </c>
      <c r="L36" s="8">
        <f t="shared" si="4"/>
        <v>0.72651099727854418</v>
      </c>
      <c r="M36" s="8">
        <f t="shared" si="5"/>
        <v>4</v>
      </c>
      <c r="P36" s="38"/>
      <c r="Q36" s="38"/>
      <c r="R36" s="38"/>
      <c r="S36" s="38"/>
    </row>
    <row r="37" spans="3:19" x14ac:dyDescent="0.25">
      <c r="C37">
        <v>24</v>
      </c>
      <c r="D37">
        <v>6.16</v>
      </c>
      <c r="E37">
        <v>9.6</v>
      </c>
      <c r="F37">
        <v>6.63</v>
      </c>
      <c r="G37">
        <v>7.1</v>
      </c>
      <c r="K37" s="8">
        <f t="shared" si="3"/>
        <v>7.3725000000000005</v>
      </c>
      <c r="L37" s="8">
        <f t="shared" si="4"/>
        <v>0.76689172421317764</v>
      </c>
      <c r="M37" s="8">
        <f t="shared" si="5"/>
        <v>4</v>
      </c>
      <c r="P37" s="38"/>
      <c r="Q37" s="38"/>
      <c r="R37" s="38"/>
      <c r="S37" s="38"/>
    </row>
    <row r="38" spans="3:19" x14ac:dyDescent="0.25">
      <c r="P38" s="9"/>
      <c r="Q38" s="9"/>
      <c r="R38" s="38"/>
      <c r="S38" s="38"/>
    </row>
    <row r="39" spans="3:19" x14ac:dyDescent="0.25">
      <c r="C39" s="9"/>
      <c r="D39" s="9"/>
      <c r="K39" s="9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40"/>
  <sheetViews>
    <sheetView workbookViewId="0">
      <selection activeCell="R32" sqref="R32"/>
    </sheetView>
  </sheetViews>
  <sheetFormatPr defaultRowHeight="15" x14ac:dyDescent="0.25"/>
  <sheetData>
    <row r="2" spans="2:32" x14ac:dyDescent="0.25">
      <c r="T2" s="1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2:32" x14ac:dyDescent="0.25">
      <c r="D3" s="13" t="s">
        <v>162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x14ac:dyDescent="0.25"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x14ac:dyDescent="0.25">
      <c r="B5" s="24" t="s">
        <v>29</v>
      </c>
      <c r="P5" s="8" t="s">
        <v>17</v>
      </c>
      <c r="Q5" s="8" t="s">
        <v>37</v>
      </c>
      <c r="R5" s="8" t="s">
        <v>175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x14ac:dyDescent="0.25">
      <c r="B6">
        <v>0</v>
      </c>
      <c r="C6">
        <v>7.6438888888888883</v>
      </c>
      <c r="D6">
        <v>8.0883333333333329</v>
      </c>
      <c r="E6">
        <v>7.7488888888888887</v>
      </c>
      <c r="F6">
        <v>6.9116666666666662</v>
      </c>
      <c r="G6">
        <v>7.2658333333333331</v>
      </c>
      <c r="H6">
        <v>7.6077777777777769</v>
      </c>
      <c r="P6" s="8">
        <f t="shared" ref="P6:P11" si="0">AVERAGE(C6:H6)</f>
        <v>7.5443981481481481</v>
      </c>
      <c r="Q6" s="8">
        <f t="shared" ref="Q6:Q11" si="1">STDEV(C6:H6)/SQRT(COUNT(C6:H6))</f>
        <v>0.16628738350486602</v>
      </c>
      <c r="R6" s="8">
        <f t="shared" ref="R6:R11" si="2">COUNT(C6:H6)</f>
        <v>6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x14ac:dyDescent="0.25">
      <c r="B7">
        <v>1</v>
      </c>
      <c r="C7">
        <v>2.0949999999999998</v>
      </c>
      <c r="D7">
        <v>2.71</v>
      </c>
      <c r="E7">
        <v>1.8266666666666669</v>
      </c>
      <c r="F7">
        <v>3.1749999999999998</v>
      </c>
      <c r="G7">
        <v>2.6500000000000004</v>
      </c>
      <c r="H7">
        <v>1.7</v>
      </c>
      <c r="P7" s="8">
        <f t="shared" si="0"/>
        <v>2.3594444444444442</v>
      </c>
      <c r="Q7" s="8">
        <f t="shared" si="1"/>
        <v>0.23530778373530242</v>
      </c>
      <c r="R7" s="8">
        <f t="shared" si="2"/>
        <v>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x14ac:dyDescent="0.25">
      <c r="B8">
        <v>7</v>
      </c>
      <c r="C8">
        <v>3.26</v>
      </c>
      <c r="D8">
        <v>3.52</v>
      </c>
      <c r="E8">
        <v>3.29</v>
      </c>
      <c r="F8">
        <v>3.2349999999999999</v>
      </c>
      <c r="G8">
        <v>2.94</v>
      </c>
      <c r="H8">
        <v>2.2733333333333334</v>
      </c>
      <c r="P8" s="8">
        <f t="shared" si="0"/>
        <v>3.0863888888888891</v>
      </c>
      <c r="Q8" s="8">
        <f t="shared" si="1"/>
        <v>0.17927550527086319</v>
      </c>
      <c r="R8" s="8">
        <f t="shared" si="2"/>
        <v>6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x14ac:dyDescent="0.25">
      <c r="B9">
        <v>1</v>
      </c>
      <c r="C9">
        <v>3.145</v>
      </c>
      <c r="D9">
        <v>3.29</v>
      </c>
      <c r="E9">
        <v>3.4249999999999998</v>
      </c>
      <c r="F9">
        <v>4.3</v>
      </c>
      <c r="G9">
        <v>3.0549999999999997</v>
      </c>
      <c r="H9">
        <v>3.56</v>
      </c>
      <c r="P9" s="8">
        <f t="shared" si="0"/>
        <v>3.4624999999999999</v>
      </c>
      <c r="Q9" s="8">
        <f t="shared" si="1"/>
        <v>0.18338824935093453</v>
      </c>
      <c r="R9" s="8">
        <f t="shared" si="2"/>
        <v>6</v>
      </c>
    </row>
    <row r="10" spans="2:32" x14ac:dyDescent="0.25">
      <c r="B10">
        <v>6</v>
      </c>
      <c r="C10">
        <v>3.4279999999999999</v>
      </c>
      <c r="D10">
        <v>3.6749999999999998</v>
      </c>
      <c r="E10">
        <v>3.27</v>
      </c>
      <c r="F10">
        <v>3.46</v>
      </c>
      <c r="G10">
        <v>3.56</v>
      </c>
      <c r="H10">
        <v>3.1749999999999998</v>
      </c>
      <c r="P10" s="8">
        <f t="shared" si="0"/>
        <v>3.4279999999999995</v>
      </c>
      <c r="Q10" s="8">
        <f t="shared" si="1"/>
        <v>7.4928855144952899E-2</v>
      </c>
      <c r="R10" s="8">
        <f t="shared" si="2"/>
        <v>6</v>
      </c>
    </row>
    <row r="11" spans="2:32" x14ac:dyDescent="0.25">
      <c r="B11">
        <v>24</v>
      </c>
      <c r="C11">
        <v>3.3624999999999998</v>
      </c>
      <c r="D11">
        <v>3.6033333333333331</v>
      </c>
      <c r="E11">
        <v>3.9833333333333329</v>
      </c>
      <c r="F11">
        <v>2.73</v>
      </c>
      <c r="G11">
        <v>3.4249999999999998</v>
      </c>
      <c r="H11">
        <v>3.4249999999999998</v>
      </c>
      <c r="P11" s="8">
        <f t="shared" si="0"/>
        <v>3.4215277777777775</v>
      </c>
      <c r="Q11" s="8">
        <f t="shared" si="1"/>
        <v>0.16637285444906796</v>
      </c>
      <c r="R11" s="8">
        <f t="shared" si="2"/>
        <v>6</v>
      </c>
    </row>
    <row r="12" spans="2:32" x14ac:dyDescent="0.25">
      <c r="P12" s="9"/>
      <c r="Q12" s="9"/>
      <c r="R12" s="9"/>
    </row>
    <row r="13" spans="2:32" x14ac:dyDescent="0.25">
      <c r="P13" s="9"/>
      <c r="Q13" s="9"/>
      <c r="R13" s="9"/>
    </row>
    <row r="14" spans="2:32" x14ac:dyDescent="0.25">
      <c r="B14" s="24" t="s">
        <v>160</v>
      </c>
      <c r="P14" s="8" t="s">
        <v>17</v>
      </c>
      <c r="Q14" s="8" t="s">
        <v>37</v>
      </c>
      <c r="R14" s="8" t="s">
        <v>175</v>
      </c>
    </row>
    <row r="15" spans="2:32" x14ac:dyDescent="0.25">
      <c r="B15">
        <v>0</v>
      </c>
      <c r="C15" s="31">
        <v>9.629999999999999</v>
      </c>
      <c r="D15" s="31">
        <v>6.5649999999999995</v>
      </c>
      <c r="E15" s="31">
        <v>7.7550000000000008</v>
      </c>
      <c r="F15" s="31">
        <v>6.6899999999999995</v>
      </c>
      <c r="G15" s="31">
        <v>8.3049999999999997</v>
      </c>
      <c r="H15" s="31">
        <v>9.2333333333333343</v>
      </c>
      <c r="I15" s="31">
        <v>8.7949999999999999</v>
      </c>
      <c r="J15" s="31">
        <v>7.24</v>
      </c>
      <c r="K15" s="31">
        <v>8.3049999999999997</v>
      </c>
      <c r="L15" s="31">
        <v>7.0866666666666669</v>
      </c>
      <c r="M15" s="31">
        <v>7.2633333333333328</v>
      </c>
      <c r="N15" s="31">
        <v>6.29</v>
      </c>
      <c r="P15" s="8">
        <f t="shared" ref="P15:P19" si="3">AVERAGE(C15:N15)</f>
        <v>7.763194444444447</v>
      </c>
      <c r="Q15" s="8">
        <f t="shared" ref="Q15:Q19" si="4">STDEV(C15:N15)/SQRT(COUNT(C15:N15))</f>
        <v>0.31427006834214483</v>
      </c>
      <c r="R15" s="8">
        <f t="shared" ref="R15:R19" si="5">COUNT(C15:N15)</f>
        <v>12</v>
      </c>
    </row>
    <row r="16" spans="2:32" x14ac:dyDescent="0.25">
      <c r="B16">
        <v>1</v>
      </c>
      <c r="C16" s="31">
        <v>2.44</v>
      </c>
      <c r="D16" s="31">
        <v>1.8599999999999999</v>
      </c>
      <c r="E16" s="31">
        <v>1.7</v>
      </c>
      <c r="F16" s="31">
        <v>2.5949999999999998</v>
      </c>
      <c r="G16" s="31">
        <v>2.9666666666666663</v>
      </c>
      <c r="H16" s="31">
        <v>2.58</v>
      </c>
      <c r="I16" s="31">
        <v>2.0949999999999998</v>
      </c>
      <c r="J16" s="31">
        <v>2.2349999999999999</v>
      </c>
      <c r="K16" s="31">
        <v>2.7566666666666664</v>
      </c>
      <c r="L16" s="31">
        <v>2.8566666666666669</v>
      </c>
      <c r="M16" s="31">
        <v>2.2349999999999999</v>
      </c>
      <c r="N16" s="31">
        <v>2.4133333333333336</v>
      </c>
      <c r="P16" s="8">
        <f t="shared" si="3"/>
        <v>2.3944444444444444</v>
      </c>
      <c r="Q16" s="8">
        <f t="shared" si="4"/>
        <v>0.11206647357957349</v>
      </c>
      <c r="R16" s="8">
        <f t="shared" si="5"/>
        <v>12</v>
      </c>
    </row>
    <row r="17" spans="2:18" x14ac:dyDescent="0.25">
      <c r="B17">
        <v>7</v>
      </c>
      <c r="C17" s="31">
        <v>3.0033333333333334</v>
      </c>
      <c r="D17" s="31">
        <v>2.57</v>
      </c>
      <c r="E17" s="31">
        <v>2.5499999999999998</v>
      </c>
      <c r="F17" s="31">
        <v>3.2933333333333334</v>
      </c>
      <c r="G17" s="31">
        <v>2.7149999999999999</v>
      </c>
      <c r="H17" s="31">
        <v>3.19</v>
      </c>
      <c r="I17" s="31">
        <v>1.79</v>
      </c>
      <c r="J17" s="31">
        <v>2.33</v>
      </c>
      <c r="K17" s="31">
        <v>2.2766666666666668</v>
      </c>
      <c r="L17" s="31">
        <v>2.2450000000000001</v>
      </c>
      <c r="M17" s="31">
        <v>3.0599999999999996</v>
      </c>
      <c r="N17" s="31">
        <v>2.8250000000000002</v>
      </c>
      <c r="P17" s="8">
        <f t="shared" si="3"/>
        <v>2.6540277777777774</v>
      </c>
      <c r="Q17" s="8">
        <f t="shared" si="4"/>
        <v>0.12894914207929201</v>
      </c>
      <c r="R17" s="8">
        <f t="shared" si="5"/>
        <v>12</v>
      </c>
    </row>
    <row r="18" spans="2:18" x14ac:dyDescent="0.25">
      <c r="B18">
        <v>1</v>
      </c>
      <c r="C18" s="39">
        <v>5.9766666666666666</v>
      </c>
      <c r="D18" s="44">
        <v>4.5350000000000001</v>
      </c>
      <c r="E18" s="42">
        <v>6.4333333333333327</v>
      </c>
      <c r="F18" s="42">
        <v>7.3599999999999994</v>
      </c>
      <c r="G18" s="42">
        <v>4.53</v>
      </c>
      <c r="H18" s="71">
        <v>5.8599999999999994</v>
      </c>
      <c r="I18" s="39">
        <v>5.915</v>
      </c>
      <c r="J18" s="70">
        <v>3.88</v>
      </c>
      <c r="K18" s="42">
        <v>4.8849999999999998</v>
      </c>
      <c r="L18" s="42">
        <v>8.9275000000000002</v>
      </c>
      <c r="M18" s="42">
        <v>3.5750000000000002</v>
      </c>
      <c r="N18" s="71">
        <v>5.93</v>
      </c>
      <c r="P18" s="21">
        <f>AVERAGE(C18:N18)</f>
        <v>5.6506250000000007</v>
      </c>
      <c r="Q18" s="8">
        <f t="shared" si="4"/>
        <v>0.43606820936361745</v>
      </c>
      <c r="R18" s="8">
        <f t="shared" si="5"/>
        <v>12</v>
      </c>
    </row>
    <row r="19" spans="2:18" x14ac:dyDescent="0.25">
      <c r="B19">
        <v>6</v>
      </c>
      <c r="C19" s="39">
        <v>7.3833333333333337</v>
      </c>
      <c r="D19" s="44">
        <v>6.0166666666666657</v>
      </c>
      <c r="E19" s="42">
        <v>5.86</v>
      </c>
      <c r="F19" s="42">
        <v>5.9125000000000005</v>
      </c>
      <c r="G19" s="42">
        <v>5.456666666666667</v>
      </c>
      <c r="H19" s="71">
        <v>5.6933333333333325</v>
      </c>
      <c r="I19" s="39">
        <v>6.63</v>
      </c>
      <c r="J19" s="70">
        <v>5.12</v>
      </c>
      <c r="K19" s="42">
        <v>5.5175000000000001</v>
      </c>
      <c r="L19" s="42">
        <v>5.9474999999999998</v>
      </c>
      <c r="M19" s="42">
        <v>5.7</v>
      </c>
      <c r="N19" s="71">
        <v>7.5133333333333328</v>
      </c>
      <c r="P19" s="8">
        <f t="shared" si="3"/>
        <v>6.0625694444444447</v>
      </c>
      <c r="Q19" s="8">
        <f t="shared" si="4"/>
        <v>0.21444893698354592</v>
      </c>
      <c r="R19" s="8">
        <f t="shared" si="5"/>
        <v>12</v>
      </c>
    </row>
    <row r="20" spans="2:18" x14ac:dyDescent="0.25">
      <c r="B20">
        <v>24</v>
      </c>
      <c r="C20" s="39">
        <v>5.39</v>
      </c>
      <c r="D20" s="44">
        <v>5.2650000000000006</v>
      </c>
      <c r="E20" s="42">
        <v>4.9300000000000006</v>
      </c>
      <c r="F20" s="42">
        <v>6.87</v>
      </c>
      <c r="G20" s="42">
        <v>6.666666666666667</v>
      </c>
      <c r="H20" s="71">
        <v>6.6533333333333333</v>
      </c>
      <c r="I20" s="39">
        <v>4.8</v>
      </c>
      <c r="J20" s="70">
        <v>4.8999999999999995</v>
      </c>
      <c r="K20" s="42">
        <v>4.2850000000000001</v>
      </c>
      <c r="L20" s="42">
        <v>5.25</v>
      </c>
      <c r="M20" s="42">
        <v>6.7625000000000002</v>
      </c>
      <c r="N20" s="71">
        <v>5.96</v>
      </c>
      <c r="P20" s="8">
        <f>AVERAGE(C20:N20)</f>
        <v>5.6443750000000001</v>
      </c>
      <c r="Q20" s="8">
        <f>STDEV(C20:N20)/SQRT(COUNT(C20:N20))</f>
        <v>0.25972764656329922</v>
      </c>
      <c r="R20" s="8">
        <f>COUNT(C20:N20)</f>
        <v>12</v>
      </c>
    </row>
    <row r="21" spans="2:18" x14ac:dyDescent="0.2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9"/>
      <c r="Q21" s="9"/>
      <c r="R21" s="9"/>
    </row>
    <row r="22" spans="2:18" x14ac:dyDescent="0.25">
      <c r="P22" s="9"/>
      <c r="Q22" s="9"/>
      <c r="R22" s="9"/>
    </row>
    <row r="23" spans="2:18" x14ac:dyDescent="0.25">
      <c r="B23" s="24" t="s">
        <v>31</v>
      </c>
      <c r="P23" s="8" t="s">
        <v>17</v>
      </c>
      <c r="Q23" s="8" t="s">
        <v>37</v>
      </c>
      <c r="R23" s="8" t="s">
        <v>175</v>
      </c>
    </row>
    <row r="24" spans="2:18" x14ac:dyDescent="0.25">
      <c r="B24">
        <v>0</v>
      </c>
      <c r="C24">
        <v>8.0466666666666669</v>
      </c>
      <c r="D24">
        <v>7.3233333333333333</v>
      </c>
      <c r="E24">
        <v>7.610555555555556</v>
      </c>
      <c r="F24">
        <v>7.5905555555555546</v>
      </c>
      <c r="P24" s="8">
        <f t="shared" ref="P24:P29" si="6">AVERAGE(C24:H24)</f>
        <v>7.6427777777777779</v>
      </c>
      <c r="Q24" s="8">
        <f t="shared" ref="Q24:Q29" si="7">STDEV(C24:H24)/SQRT(COUNT(C24:H24))</f>
        <v>0.14970426952080298</v>
      </c>
      <c r="R24" s="8">
        <f t="shared" ref="R24:R29" si="8">COUNT(C24:H24)</f>
        <v>4</v>
      </c>
    </row>
    <row r="25" spans="2:18" x14ac:dyDescent="0.25">
      <c r="B25">
        <v>1</v>
      </c>
      <c r="C25">
        <v>2.4900000000000002</v>
      </c>
      <c r="D25">
        <v>2.71</v>
      </c>
      <c r="E25">
        <v>3.01</v>
      </c>
      <c r="F25">
        <v>2.1349999999999998</v>
      </c>
      <c r="P25" s="8">
        <f t="shared" si="6"/>
        <v>2.5862500000000002</v>
      </c>
      <c r="Q25" s="8">
        <f t="shared" si="7"/>
        <v>0.18433862635559126</v>
      </c>
      <c r="R25" s="8">
        <f t="shared" si="8"/>
        <v>4</v>
      </c>
    </row>
    <row r="26" spans="2:18" x14ac:dyDescent="0.25">
      <c r="B26">
        <v>7</v>
      </c>
      <c r="C26">
        <v>5.92</v>
      </c>
      <c r="D26">
        <v>6.85</v>
      </c>
      <c r="E26">
        <v>6.18</v>
      </c>
      <c r="F26">
        <v>6.503333333333333</v>
      </c>
      <c r="P26" s="8">
        <f t="shared" si="6"/>
        <v>6.3633333333333333</v>
      </c>
      <c r="Q26" s="8">
        <f t="shared" si="7"/>
        <v>0.20137030565602262</v>
      </c>
      <c r="R26" s="8">
        <f t="shared" si="8"/>
        <v>4</v>
      </c>
    </row>
    <row r="27" spans="2:18" x14ac:dyDescent="0.25">
      <c r="B27">
        <v>1</v>
      </c>
      <c r="C27">
        <v>6.8450000000000006</v>
      </c>
      <c r="D27">
        <v>7.2124999999999995</v>
      </c>
      <c r="E27">
        <v>8.51</v>
      </c>
      <c r="F27">
        <v>8.3133333333333326</v>
      </c>
      <c r="P27" s="8">
        <f t="shared" si="6"/>
        <v>7.7202083333333338</v>
      </c>
      <c r="Q27" s="8">
        <f t="shared" si="7"/>
        <v>0.40817944591741057</v>
      </c>
      <c r="R27" s="8">
        <f t="shared" si="8"/>
        <v>4</v>
      </c>
    </row>
    <row r="28" spans="2:18" x14ac:dyDescent="0.25">
      <c r="B28">
        <v>6</v>
      </c>
      <c r="C28">
        <v>7.47</v>
      </c>
      <c r="D28">
        <v>8.5399999999999991</v>
      </c>
      <c r="E28">
        <v>8.34</v>
      </c>
      <c r="F28">
        <v>6.5350000000000001</v>
      </c>
      <c r="P28" s="8">
        <f t="shared" si="6"/>
        <v>7.7212499999999995</v>
      </c>
      <c r="Q28" s="8">
        <f t="shared" si="7"/>
        <v>0.4585773971388783</v>
      </c>
      <c r="R28" s="8">
        <f t="shared" si="8"/>
        <v>4</v>
      </c>
    </row>
    <row r="29" spans="2:18" x14ac:dyDescent="0.25">
      <c r="B29">
        <v>24</v>
      </c>
      <c r="C29">
        <v>6.51</v>
      </c>
      <c r="D29">
        <v>5.38</v>
      </c>
      <c r="E29">
        <v>7.4649999999999999</v>
      </c>
      <c r="F29">
        <v>7.14</v>
      </c>
      <c r="P29" s="8">
        <f t="shared" si="6"/>
        <v>6.6237500000000002</v>
      </c>
      <c r="Q29" s="8">
        <f t="shared" si="7"/>
        <v>0.45953497781271491</v>
      </c>
      <c r="R29" s="8">
        <f t="shared" si="8"/>
        <v>4</v>
      </c>
    </row>
    <row r="30" spans="2:18" x14ac:dyDescent="0.25">
      <c r="P30" s="9"/>
      <c r="Q30" s="9"/>
      <c r="R30" s="9"/>
    </row>
    <row r="32" spans="2:18" x14ac:dyDescent="0.25">
      <c r="B32" s="24" t="s">
        <v>161</v>
      </c>
      <c r="P32" s="8" t="s">
        <v>17</v>
      </c>
      <c r="Q32" s="8" t="s">
        <v>37</v>
      </c>
      <c r="R32" s="8" t="s">
        <v>175</v>
      </c>
    </row>
    <row r="33" spans="2:18" x14ac:dyDescent="0.25">
      <c r="B33">
        <v>0</v>
      </c>
      <c r="C33">
        <v>7.3811111111111112</v>
      </c>
      <c r="D33">
        <v>8.1183333333333305</v>
      </c>
      <c r="E33">
        <v>7.6283333333333339</v>
      </c>
      <c r="F33">
        <v>8.08</v>
      </c>
      <c r="G33">
        <v>7.1449999999999996</v>
      </c>
      <c r="H33">
        <v>8.2711111111111109</v>
      </c>
      <c r="I33">
        <v>6.7399999999999993</v>
      </c>
      <c r="J33">
        <v>8.1083333333333343</v>
      </c>
      <c r="P33" s="8">
        <f t="shared" ref="P33:P38" si="9">AVERAGE(C33:J33)</f>
        <v>7.6840277777777777</v>
      </c>
      <c r="Q33" s="8">
        <f t="shared" ref="Q33:Q38" si="10">STDEV(C33:J33)/SQRT(COUNT(C33:J33))</f>
        <v>0.19579130332492287</v>
      </c>
      <c r="R33" s="8">
        <f t="shared" ref="R33:R38" si="11">COUNT(C33:J33)</f>
        <v>8</v>
      </c>
    </row>
    <row r="34" spans="2:18" x14ac:dyDescent="0.25">
      <c r="B34">
        <v>1</v>
      </c>
      <c r="C34">
        <v>2.2183333333333302</v>
      </c>
      <c r="D34">
        <v>2.14333333333333</v>
      </c>
      <c r="E34">
        <v>2.1361111111111102</v>
      </c>
      <c r="F34" s="52">
        <v>2.1949999999999998</v>
      </c>
      <c r="G34">
        <v>2.14333333333333</v>
      </c>
      <c r="H34" s="31">
        <v>2.0949999999999998</v>
      </c>
      <c r="I34" s="31">
        <v>2.2349999999999999</v>
      </c>
      <c r="J34" s="31">
        <v>2.2349999999999999</v>
      </c>
      <c r="P34" s="8">
        <f t="shared" si="9"/>
        <v>2.1751388888888874</v>
      </c>
      <c r="Q34" s="8">
        <f t="shared" si="10"/>
        <v>1.8610444787882579E-2</v>
      </c>
      <c r="R34" s="8">
        <f t="shared" si="11"/>
        <v>8</v>
      </c>
    </row>
    <row r="35" spans="2:18" x14ac:dyDescent="0.25">
      <c r="B35">
        <v>7</v>
      </c>
      <c r="C35">
        <v>2.2000000000000002</v>
      </c>
      <c r="D35">
        <v>3</v>
      </c>
      <c r="E35">
        <v>3.41</v>
      </c>
      <c r="F35">
        <v>3.26</v>
      </c>
      <c r="G35">
        <v>2.54</v>
      </c>
      <c r="H35">
        <v>3.0249999999999999</v>
      </c>
      <c r="I35">
        <v>2.0699999999999998</v>
      </c>
      <c r="J35">
        <v>3.11</v>
      </c>
      <c r="P35" s="8">
        <f t="shared" si="9"/>
        <v>2.8268749999999998</v>
      </c>
      <c r="Q35" s="8">
        <f t="shared" si="10"/>
        <v>0.17551693421555817</v>
      </c>
      <c r="R35" s="8">
        <f t="shared" si="11"/>
        <v>8</v>
      </c>
    </row>
    <row r="36" spans="2:18" x14ac:dyDescent="0.25">
      <c r="B36">
        <v>1</v>
      </c>
      <c r="C36" s="71">
        <v>7.746666666666667</v>
      </c>
      <c r="D36" s="43">
        <v>7.27</v>
      </c>
      <c r="E36" s="43">
        <v>10.42</v>
      </c>
      <c r="F36" s="43">
        <v>6.4950000000000001</v>
      </c>
      <c r="G36" s="71">
        <v>6.1566666666666663</v>
      </c>
      <c r="H36" s="39">
        <v>6.82</v>
      </c>
      <c r="I36" s="44">
        <v>10.9</v>
      </c>
      <c r="J36" s="42">
        <v>7.04</v>
      </c>
      <c r="P36" s="8">
        <f t="shared" si="9"/>
        <v>7.856041666666667</v>
      </c>
      <c r="Q36" s="8">
        <f t="shared" si="10"/>
        <v>0.6363201763385119</v>
      </c>
      <c r="R36" s="8">
        <f t="shared" si="11"/>
        <v>8</v>
      </c>
    </row>
    <row r="37" spans="2:18" x14ac:dyDescent="0.25">
      <c r="B37">
        <v>6</v>
      </c>
      <c r="C37" s="71">
        <v>6.91</v>
      </c>
      <c r="D37" s="39">
        <v>7.0149999999999997</v>
      </c>
      <c r="E37" s="70">
        <v>6.1150000000000002</v>
      </c>
      <c r="F37" s="42">
        <v>8.5749999999999993</v>
      </c>
      <c r="G37" s="71">
        <v>6.0333333333333341</v>
      </c>
      <c r="H37" s="39">
        <v>6.4833333333333343</v>
      </c>
      <c r="I37" s="44">
        <v>6.9733333333333336</v>
      </c>
      <c r="J37" s="42">
        <v>6.246666666666667</v>
      </c>
      <c r="P37" s="8">
        <f t="shared" si="9"/>
        <v>6.7939583333333342</v>
      </c>
      <c r="Q37" s="8">
        <f t="shared" si="10"/>
        <v>0.2897708689603119</v>
      </c>
      <c r="R37" s="8">
        <f t="shared" si="11"/>
        <v>8</v>
      </c>
    </row>
    <row r="38" spans="2:18" x14ac:dyDescent="0.25">
      <c r="B38">
        <v>24</v>
      </c>
      <c r="C38" s="71">
        <v>6.0466666666666669</v>
      </c>
      <c r="D38" s="39">
        <v>8.8874999999999993</v>
      </c>
      <c r="E38" s="70">
        <v>9.3350000000000009</v>
      </c>
      <c r="F38" s="42">
        <v>7.88</v>
      </c>
      <c r="G38" s="71">
        <v>5.7533333333333339</v>
      </c>
      <c r="H38" s="39">
        <v>6.63</v>
      </c>
      <c r="I38" s="44">
        <v>7.166666666666667</v>
      </c>
      <c r="J38" s="42">
        <v>8.3082000000000011</v>
      </c>
      <c r="P38" s="8">
        <f t="shared" si="9"/>
        <v>7.5009208333333337</v>
      </c>
      <c r="Q38" s="8">
        <f t="shared" si="10"/>
        <v>0.46523793912096162</v>
      </c>
      <c r="R38" s="8">
        <f t="shared" si="11"/>
        <v>8</v>
      </c>
    </row>
    <row r="40" spans="2:18" x14ac:dyDescent="0.25">
      <c r="B40" s="9"/>
      <c r="I40" s="9"/>
      <c r="J40" s="9"/>
      <c r="K40" s="9"/>
    </row>
  </sheetData>
  <mergeCells count="4">
    <mergeCell ref="U2:W2"/>
    <mergeCell ref="X2:Z2"/>
    <mergeCell ref="AA2:AC2"/>
    <mergeCell ref="AD2:AF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K16"/>
  <sheetViews>
    <sheetView workbookViewId="0">
      <selection activeCell="F16" sqref="F16"/>
    </sheetView>
  </sheetViews>
  <sheetFormatPr defaultRowHeight="15" x14ac:dyDescent="0.25"/>
  <cols>
    <col min="5" max="5" width="5.42578125" customWidth="1"/>
    <col min="6" max="6" width="11.140625" bestFit="1" customWidth="1"/>
    <col min="11" max="11" width="10.28515625" bestFit="1" customWidth="1"/>
  </cols>
  <sheetData>
    <row r="2" spans="6:11" x14ac:dyDescent="0.25">
      <c r="H2" s="13" t="s">
        <v>100</v>
      </c>
    </row>
    <row r="4" spans="6:11" x14ac:dyDescent="0.25">
      <c r="G4" t="s">
        <v>98</v>
      </c>
      <c r="J4" t="s">
        <v>99</v>
      </c>
    </row>
    <row r="5" spans="6:11" x14ac:dyDescent="0.25">
      <c r="G5" t="s">
        <v>21</v>
      </c>
      <c r="H5" t="s">
        <v>42</v>
      </c>
      <c r="J5" t="s">
        <v>57</v>
      </c>
      <c r="K5" t="s">
        <v>42</v>
      </c>
    </row>
    <row r="6" spans="6:11" x14ac:dyDescent="0.25">
      <c r="G6" s="1">
        <v>73.865290000000002</v>
      </c>
      <c r="H6" s="1">
        <v>138</v>
      </c>
      <c r="J6" s="1">
        <v>75.785160000000005</v>
      </c>
      <c r="K6" s="1">
        <v>97.23</v>
      </c>
    </row>
    <row r="7" spans="6:11" x14ac:dyDescent="0.25">
      <c r="G7" s="1">
        <v>51.451830000000001</v>
      </c>
      <c r="H7" s="1">
        <v>155</v>
      </c>
      <c r="J7" s="1">
        <v>70.919330000000002</v>
      </c>
      <c r="K7" s="1">
        <v>92.86</v>
      </c>
    </row>
    <row r="8" spans="6:11" x14ac:dyDescent="0.25">
      <c r="G8" s="1">
        <v>150.28880000000001</v>
      </c>
      <c r="H8" s="1">
        <v>160</v>
      </c>
      <c r="J8" s="1">
        <v>126.71429999999999</v>
      </c>
      <c r="K8" s="1">
        <v>133.08000000000001</v>
      </c>
    </row>
    <row r="9" spans="6:11" x14ac:dyDescent="0.25">
      <c r="G9" s="1">
        <v>15.252829999999999</v>
      </c>
      <c r="H9" s="1">
        <v>228</v>
      </c>
      <c r="J9" s="1">
        <v>74.260549999999995</v>
      </c>
      <c r="K9" s="1">
        <v>102.79</v>
      </c>
    </row>
    <row r="10" spans="6:11" x14ac:dyDescent="0.25">
      <c r="G10" s="1">
        <v>63.021250000000002</v>
      </c>
      <c r="H10" s="1">
        <v>212</v>
      </c>
      <c r="J10" s="1">
        <v>113.19840000000001</v>
      </c>
      <c r="K10" s="1">
        <v>83.68</v>
      </c>
    </row>
    <row r="11" spans="6:11" x14ac:dyDescent="0.25">
      <c r="G11" s="1">
        <v>158.93170000000001</v>
      </c>
      <c r="H11" s="1"/>
      <c r="J11" s="1">
        <v>65.67268</v>
      </c>
    </row>
    <row r="12" spans="6:11" x14ac:dyDescent="0.25">
      <c r="G12" s="1">
        <v>187.18819999999999</v>
      </c>
      <c r="H12" s="1"/>
      <c r="J12" s="1">
        <v>173.4495</v>
      </c>
      <c r="K12" s="1"/>
    </row>
    <row r="14" spans="6:11" x14ac:dyDescent="0.25">
      <c r="F14" s="8" t="s">
        <v>28</v>
      </c>
      <c r="G14" s="8">
        <f>AVERAGE(G6:G12)</f>
        <v>99.999985714285714</v>
      </c>
      <c r="H14" s="8">
        <f>AVERAGE(H6:H12)</f>
        <v>178.6</v>
      </c>
      <c r="J14" s="8">
        <f>AVERAGE(J6:J12)</f>
        <v>99.999988571428574</v>
      </c>
      <c r="K14" s="8">
        <f>AVERAGE(K6:K12)</f>
        <v>101.92800000000001</v>
      </c>
    </row>
    <row r="15" spans="6:11" x14ac:dyDescent="0.25">
      <c r="F15" s="8" t="s">
        <v>18</v>
      </c>
      <c r="G15" s="8">
        <f>STDEV(G6:G12)/SQRT(COUNT(G6:G12))</f>
        <v>24.491567810980019</v>
      </c>
      <c r="H15" s="8">
        <f>STDEV(H6:H12)/SQRT(COUNT(H6:H12))</f>
        <v>17.474552927042243</v>
      </c>
      <c r="J15" s="8">
        <f>STDEV(J6:J12)/SQRT(COUNT(J6:J12))</f>
        <v>15.083583527936907</v>
      </c>
      <c r="K15" s="8">
        <f>STDEV(K6:K12)/SQRT(COUNT(K6:K12))</f>
        <v>8.3918993082615359</v>
      </c>
    </row>
    <row r="16" spans="6:11" x14ac:dyDescent="0.25">
      <c r="F16" s="8" t="s">
        <v>175</v>
      </c>
      <c r="G16" s="8">
        <f>COUNT(G6:G12)</f>
        <v>7</v>
      </c>
      <c r="H16" s="8">
        <f>COUNT(H6:H12)</f>
        <v>5</v>
      </c>
      <c r="J16" s="8">
        <f>COUNT(J6:J12)</f>
        <v>7</v>
      </c>
      <c r="K16" s="8">
        <f>COUNT(K6:K12)</f>
        <v>5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16"/>
  <sheetViews>
    <sheetView workbookViewId="0">
      <selection activeCell="E16" sqref="E16"/>
    </sheetView>
  </sheetViews>
  <sheetFormatPr defaultRowHeight="15" x14ac:dyDescent="0.25"/>
  <cols>
    <col min="5" max="5" width="11.140625" bestFit="1" customWidth="1"/>
    <col min="7" max="7" width="13.7109375" bestFit="1" customWidth="1"/>
  </cols>
  <sheetData>
    <row r="2" spans="5:7" x14ac:dyDescent="0.25">
      <c r="F2" s="13" t="s">
        <v>101</v>
      </c>
    </row>
    <row r="4" spans="5:7" x14ac:dyDescent="0.25">
      <c r="F4" t="s">
        <v>92</v>
      </c>
      <c r="G4" t="s">
        <v>93</v>
      </c>
    </row>
    <row r="5" spans="5:7" x14ac:dyDescent="0.25">
      <c r="F5" s="1">
        <v>0.91264199999999995</v>
      </c>
      <c r="G5" s="1">
        <v>0.77793000000000001</v>
      </c>
    </row>
    <row r="6" spans="5:7" x14ac:dyDescent="0.25">
      <c r="F6" s="1">
        <v>0.75687099999999996</v>
      </c>
      <c r="G6" s="1">
        <v>0.95174199999999998</v>
      </c>
    </row>
    <row r="7" spans="5:7" x14ac:dyDescent="0.25">
      <c r="F7" s="1">
        <v>1.123567</v>
      </c>
      <c r="G7" s="1">
        <v>1.04674</v>
      </c>
    </row>
    <row r="8" spans="5:7" x14ac:dyDescent="0.25">
      <c r="F8" s="1">
        <v>0.88155399999999995</v>
      </c>
      <c r="G8" s="1">
        <v>0.66329000000000005</v>
      </c>
    </row>
    <row r="9" spans="5:7" x14ac:dyDescent="0.25">
      <c r="F9" s="1">
        <v>0.743564</v>
      </c>
      <c r="G9" s="1">
        <v>1.3358969999999999</v>
      </c>
    </row>
    <row r="10" spans="5:7" x14ac:dyDescent="0.25">
      <c r="F10" s="1">
        <v>1.2729010000000001</v>
      </c>
      <c r="G10" s="1">
        <v>1.3501650000000001</v>
      </c>
    </row>
    <row r="11" spans="5:7" x14ac:dyDescent="0.25">
      <c r="F11" s="1">
        <v>1.208431</v>
      </c>
      <c r="G11" s="1">
        <v>1.062754</v>
      </c>
    </row>
    <row r="12" spans="5:7" x14ac:dyDescent="0.25">
      <c r="F12" s="1">
        <v>1.1004700000000001</v>
      </c>
      <c r="G12" s="1">
        <v>1.2379739999999999</v>
      </c>
    </row>
    <row r="13" spans="5:7" x14ac:dyDescent="0.25">
      <c r="F13" s="1"/>
      <c r="G13" s="1"/>
    </row>
    <row r="14" spans="5:7" x14ac:dyDescent="0.25">
      <c r="E14" s="8" t="s">
        <v>28</v>
      </c>
      <c r="F14" s="8">
        <f>AVERAGE(F5:F12)</f>
        <v>1</v>
      </c>
      <c r="G14" s="8">
        <f>AVERAGE(G5:G12)</f>
        <v>1.0533115</v>
      </c>
    </row>
    <row r="15" spans="5:7" x14ac:dyDescent="0.25">
      <c r="E15" s="8" t="s">
        <v>18</v>
      </c>
      <c r="F15" s="8">
        <f>STDEV(F5:F12)/SQRT(COUNT(F5:F12))</f>
        <v>7.1939144640254193E-2</v>
      </c>
      <c r="G15" s="8">
        <f>STDEV(G5:G12)/SQRT(COUNT(G5:G12))</f>
        <v>8.8688585786366667E-2</v>
      </c>
    </row>
    <row r="16" spans="5:7" x14ac:dyDescent="0.25">
      <c r="E16" s="8" t="s">
        <v>175</v>
      </c>
      <c r="F16" s="8">
        <f>COUNT(F5:F12)</f>
        <v>8</v>
      </c>
      <c r="G16" s="8">
        <f>COUNT(G5:G12)</f>
        <v>8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16"/>
  <sheetViews>
    <sheetView workbookViewId="0">
      <selection activeCell="E16" sqref="E16"/>
    </sheetView>
  </sheetViews>
  <sheetFormatPr defaultRowHeight="15" x14ac:dyDescent="0.25"/>
  <cols>
    <col min="5" max="5" width="11.140625" bestFit="1" customWidth="1"/>
    <col min="7" max="7" width="13.7109375" bestFit="1" customWidth="1"/>
  </cols>
  <sheetData>
    <row r="2" spans="5:7" x14ac:dyDescent="0.25">
      <c r="F2" s="13" t="s">
        <v>102</v>
      </c>
    </row>
    <row r="4" spans="5:7" x14ac:dyDescent="0.25">
      <c r="F4" t="s">
        <v>92</v>
      </c>
      <c r="G4" t="s">
        <v>93</v>
      </c>
    </row>
    <row r="5" spans="5:7" x14ac:dyDescent="0.25">
      <c r="F5" s="1">
        <v>0.37589400000000001</v>
      </c>
      <c r="G5" s="1">
        <v>0.73123000000000005</v>
      </c>
    </row>
    <row r="6" spans="5:7" x14ac:dyDescent="0.25">
      <c r="F6" s="1">
        <v>0.70144200000000001</v>
      </c>
      <c r="G6" s="1">
        <v>0.76758400000000004</v>
      </c>
    </row>
    <row r="7" spans="5:7" x14ac:dyDescent="0.25">
      <c r="F7" s="1">
        <v>1.7634449999999999</v>
      </c>
      <c r="G7" s="1">
        <v>0.43178800000000001</v>
      </c>
    </row>
    <row r="8" spans="5:7" x14ac:dyDescent="0.25">
      <c r="F8" s="1">
        <v>0.50993900000000003</v>
      </c>
      <c r="G8" s="1">
        <v>0.35809099999999999</v>
      </c>
    </row>
    <row r="9" spans="5:7" x14ac:dyDescent="0.25">
      <c r="F9" s="1">
        <v>0.53901500000000002</v>
      </c>
      <c r="G9" s="1">
        <v>1.482305</v>
      </c>
    </row>
    <row r="10" spans="5:7" x14ac:dyDescent="0.25">
      <c r="F10" s="1">
        <v>1.7512639999999999</v>
      </c>
      <c r="G10" s="1">
        <v>0.63904099999999997</v>
      </c>
    </row>
    <row r="11" spans="5:7" x14ac:dyDescent="0.25">
      <c r="F11" s="1">
        <v>1.359002</v>
      </c>
      <c r="G11" s="1">
        <v>0.94500700000000004</v>
      </c>
    </row>
    <row r="12" spans="5:7" x14ac:dyDescent="0.25">
      <c r="F12" s="1">
        <v>1</v>
      </c>
      <c r="G12" s="1">
        <v>0.513486</v>
      </c>
    </row>
    <row r="14" spans="5:7" x14ac:dyDescent="0.25">
      <c r="E14" s="8" t="s">
        <v>28</v>
      </c>
      <c r="F14" s="8">
        <f>AVERAGE(F5:F12)</f>
        <v>1.0000001250000001</v>
      </c>
      <c r="G14" s="8">
        <f>AVERAGE(G5:G12)</f>
        <v>0.73356650000000012</v>
      </c>
    </row>
    <row r="15" spans="5:7" x14ac:dyDescent="0.25">
      <c r="E15" s="8" t="s">
        <v>18</v>
      </c>
      <c r="F15" s="8">
        <f>STDEV(F5:F11)/SQRT(COUNT(F5:F11))</f>
        <v>0.22925554644954077</v>
      </c>
      <c r="G15" s="8">
        <f>STDEV(G5:G12)/SQRT(COUNT(G5:G12))</f>
        <v>0.12648416662302595</v>
      </c>
    </row>
    <row r="16" spans="5:7" x14ac:dyDescent="0.25">
      <c r="E16" s="8" t="s">
        <v>175</v>
      </c>
      <c r="F16" s="8">
        <f>COUNT(F5:F12)</f>
        <v>8</v>
      </c>
      <c r="G16" s="8">
        <f>COUNT(G5:G12)</f>
        <v>8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workbookViewId="0">
      <selection activeCell="P30" sqref="P30"/>
    </sheetView>
  </sheetViews>
  <sheetFormatPr defaultRowHeight="15" x14ac:dyDescent="0.25"/>
  <sheetData>
    <row r="3" spans="2:16" x14ac:dyDescent="0.25">
      <c r="E3" s="13" t="s">
        <v>164</v>
      </c>
      <c r="F3" s="13"/>
      <c r="G3" s="13"/>
    </row>
    <row r="6" spans="2:16" x14ac:dyDescent="0.25">
      <c r="B6" t="s">
        <v>148</v>
      </c>
      <c r="N6" s="8" t="s">
        <v>17</v>
      </c>
      <c r="O6" s="8" t="s">
        <v>37</v>
      </c>
      <c r="P6" s="8" t="s">
        <v>175</v>
      </c>
    </row>
    <row r="7" spans="2:16" x14ac:dyDescent="0.25">
      <c r="B7">
        <v>0</v>
      </c>
      <c r="C7">
        <v>7.8850000000000007</v>
      </c>
      <c r="D7">
        <v>7.1366666666666667</v>
      </c>
      <c r="E7">
        <v>6.413333333333334</v>
      </c>
      <c r="F7">
        <v>8.4600000000000009</v>
      </c>
      <c r="G7">
        <v>7.34</v>
      </c>
      <c r="H7">
        <v>7.4450000000000003</v>
      </c>
      <c r="I7">
        <v>8.02</v>
      </c>
      <c r="J7">
        <v>6.8</v>
      </c>
      <c r="K7">
        <v>6.96</v>
      </c>
      <c r="L7">
        <v>8.9550000000000001</v>
      </c>
      <c r="N7" s="8">
        <f>AVERAGE(C7:L7)</f>
        <v>7.5414999999999992</v>
      </c>
      <c r="O7" s="8">
        <f>STDEV(C7:L7)/SQRT(COUNT(C7:L7))</f>
        <v>0.24862081917730677</v>
      </c>
      <c r="P7" s="8">
        <f>COUNT(C7:L7)</f>
        <v>10</v>
      </c>
    </row>
    <row r="8" spans="2:16" x14ac:dyDescent="0.25">
      <c r="B8" s="72" t="s">
        <v>163</v>
      </c>
      <c r="C8">
        <v>2.17</v>
      </c>
      <c r="D8">
        <v>2.2000000000000002</v>
      </c>
      <c r="E8">
        <v>2.38</v>
      </c>
      <c r="F8">
        <v>2.125</v>
      </c>
      <c r="G8">
        <v>3.4850000000000003</v>
      </c>
      <c r="H8">
        <v>2.09</v>
      </c>
      <c r="I8">
        <v>1.9750000000000001</v>
      </c>
      <c r="J8">
        <v>2.5149999999999997</v>
      </c>
      <c r="K8">
        <v>3.74</v>
      </c>
      <c r="L8">
        <v>2.8849999999999998</v>
      </c>
      <c r="N8" s="8">
        <f t="shared" ref="N8:N11" si="0">AVERAGE(C8:L8)</f>
        <v>2.5564999999999998</v>
      </c>
      <c r="O8" s="8">
        <f t="shared" ref="O8:O12" si="1">STDEV(C8:L8)/SQRT(COUNT(C8:L8))</f>
        <v>0.1949929485904556</v>
      </c>
      <c r="P8" s="8">
        <f t="shared" ref="P8:P12" si="2">COUNT(C8:L8)</f>
        <v>10</v>
      </c>
    </row>
    <row r="9" spans="2:16" x14ac:dyDescent="0.25">
      <c r="B9" s="72" t="s">
        <v>116</v>
      </c>
      <c r="C9">
        <v>2.585</v>
      </c>
      <c r="D9">
        <v>2.8049999999999997</v>
      </c>
      <c r="E9">
        <v>1.8849999999999998</v>
      </c>
      <c r="F9">
        <v>1.71</v>
      </c>
      <c r="G9">
        <v>2.7850000000000001</v>
      </c>
      <c r="H9">
        <v>2.4299999999999997</v>
      </c>
      <c r="I9">
        <v>2.1949999999999998</v>
      </c>
      <c r="J9">
        <v>2.8333333333333335</v>
      </c>
      <c r="K9">
        <v>3.125</v>
      </c>
      <c r="L9">
        <v>1.65</v>
      </c>
      <c r="N9" s="8">
        <f t="shared" si="0"/>
        <v>2.4003333333333332</v>
      </c>
      <c r="O9" s="8">
        <f t="shared" si="1"/>
        <v>0.16352460455936407</v>
      </c>
      <c r="P9" s="8">
        <f t="shared" si="2"/>
        <v>10</v>
      </c>
    </row>
    <row r="10" spans="2:16" x14ac:dyDescent="0.25">
      <c r="B10" s="72" t="s">
        <v>33</v>
      </c>
      <c r="C10">
        <v>2.8099999999999996</v>
      </c>
      <c r="D10">
        <v>3.665</v>
      </c>
      <c r="E10">
        <v>2.86</v>
      </c>
      <c r="F10">
        <v>3.25</v>
      </c>
      <c r="G10">
        <v>3.4950000000000001</v>
      </c>
      <c r="H10">
        <v>2.7233333333333332</v>
      </c>
      <c r="I10">
        <v>3.0449999999999999</v>
      </c>
      <c r="J10">
        <v>3.5</v>
      </c>
      <c r="K10">
        <v>4.3450000000000006</v>
      </c>
      <c r="L10">
        <v>2.6849999999999996</v>
      </c>
      <c r="N10" s="8">
        <f t="shared" si="0"/>
        <v>3.2378333333333331</v>
      </c>
      <c r="O10" s="8">
        <f t="shared" si="1"/>
        <v>0.16588558640755377</v>
      </c>
      <c r="P10" s="8">
        <f t="shared" si="2"/>
        <v>10</v>
      </c>
    </row>
    <row r="11" spans="2:16" x14ac:dyDescent="0.25">
      <c r="B11" s="72" t="s">
        <v>34</v>
      </c>
      <c r="C11">
        <v>4.33</v>
      </c>
      <c r="D11">
        <v>5.8849999999999998</v>
      </c>
      <c r="E11">
        <v>4.8100000000000005</v>
      </c>
      <c r="F11">
        <v>5.35</v>
      </c>
      <c r="G11">
        <v>3.48</v>
      </c>
      <c r="H11">
        <v>3.5149999999999997</v>
      </c>
      <c r="I11">
        <v>3.01</v>
      </c>
      <c r="J11">
        <v>3.4699999999999998</v>
      </c>
      <c r="K11">
        <v>2.5350000000000001</v>
      </c>
      <c r="L11">
        <v>3.45</v>
      </c>
      <c r="N11" s="8">
        <f t="shared" si="0"/>
        <v>3.9835000000000007</v>
      </c>
      <c r="O11" s="8">
        <f t="shared" si="1"/>
        <v>0.33917141683815138</v>
      </c>
      <c r="P11" s="8">
        <f t="shared" si="2"/>
        <v>10</v>
      </c>
    </row>
    <row r="12" spans="2:16" x14ac:dyDescent="0.25">
      <c r="B12" s="72" t="s">
        <v>53</v>
      </c>
      <c r="C12">
        <v>4.9049999999999994</v>
      </c>
      <c r="D12">
        <v>6.0600000000000005</v>
      </c>
      <c r="E12">
        <v>4.9399999999999995</v>
      </c>
      <c r="F12">
        <v>6.58</v>
      </c>
      <c r="G12">
        <v>6.6449999999999996</v>
      </c>
      <c r="H12">
        <v>7.83</v>
      </c>
      <c r="I12">
        <v>3.4750000000000001</v>
      </c>
      <c r="J12">
        <v>6.75</v>
      </c>
      <c r="K12">
        <v>7.02</v>
      </c>
      <c r="L12">
        <v>3.8499999999999996</v>
      </c>
      <c r="N12" s="8">
        <f>AVERAGE(C12:L12)</f>
        <v>5.8055000000000003</v>
      </c>
      <c r="O12" s="8">
        <f t="shared" si="1"/>
        <v>0.45522000175739169</v>
      </c>
      <c r="P12" s="8">
        <f t="shared" si="2"/>
        <v>10</v>
      </c>
    </row>
    <row r="13" spans="2:16" x14ac:dyDescent="0.25">
      <c r="B13" s="72" t="s">
        <v>35</v>
      </c>
      <c r="C13">
        <v>6.9</v>
      </c>
      <c r="D13">
        <v>6.02</v>
      </c>
      <c r="E13">
        <v>4.5250000000000004</v>
      </c>
      <c r="F13">
        <v>6.31</v>
      </c>
      <c r="G13">
        <v>6.98</v>
      </c>
      <c r="H13">
        <v>7.41</v>
      </c>
      <c r="I13">
        <v>5.5500000000000007</v>
      </c>
      <c r="J13">
        <v>6.6950000000000003</v>
      </c>
      <c r="K13">
        <v>6.02</v>
      </c>
      <c r="L13">
        <v>6.31</v>
      </c>
      <c r="N13" s="8">
        <f t="shared" ref="N13:N15" si="3">AVERAGE(C13:L13)</f>
        <v>6.2720000000000002</v>
      </c>
      <c r="O13" s="8">
        <f t="shared" ref="O13:O15" si="4">STDEV(C13:L13)/SQRT(COUNT(C13:L13))</f>
        <v>0.25976078739230052</v>
      </c>
      <c r="P13" s="8">
        <f t="shared" ref="P13:P15" si="5">COUNT(C13:L13)</f>
        <v>10</v>
      </c>
    </row>
    <row r="14" spans="2:16" x14ac:dyDescent="0.25">
      <c r="B14" s="72" t="s">
        <v>54</v>
      </c>
      <c r="C14">
        <v>7.42</v>
      </c>
      <c r="D14">
        <v>7.8049999999999997</v>
      </c>
      <c r="E14">
        <v>6.7450000000000001</v>
      </c>
      <c r="F14">
        <v>6.13</v>
      </c>
      <c r="G14">
        <v>6.4399999999999995</v>
      </c>
      <c r="H14">
        <v>7.83</v>
      </c>
      <c r="I14">
        <v>8.02</v>
      </c>
      <c r="J14">
        <v>6.8</v>
      </c>
      <c r="K14">
        <v>7.8850000000000007</v>
      </c>
      <c r="L14">
        <v>6.96</v>
      </c>
      <c r="N14" s="8">
        <f t="shared" si="3"/>
        <v>7.2035</v>
      </c>
      <c r="O14" s="8">
        <f t="shared" si="4"/>
        <v>0.21343623820189905</v>
      </c>
      <c r="P14" s="8">
        <f t="shared" si="5"/>
        <v>10</v>
      </c>
    </row>
    <row r="15" spans="2:16" x14ac:dyDescent="0.25">
      <c r="B15" s="72" t="s">
        <v>110</v>
      </c>
      <c r="C15">
        <v>6.24</v>
      </c>
      <c r="D15">
        <v>9.004999999999999</v>
      </c>
      <c r="E15">
        <v>9.14</v>
      </c>
      <c r="F15">
        <v>7.01</v>
      </c>
      <c r="G15">
        <v>8.51</v>
      </c>
      <c r="H15">
        <v>7.8199999999999994</v>
      </c>
      <c r="I15">
        <v>8.8000000000000007</v>
      </c>
      <c r="J15">
        <v>8.8049999999999997</v>
      </c>
      <c r="K15">
        <v>8.9250000000000007</v>
      </c>
      <c r="L15">
        <v>9.0500000000000007</v>
      </c>
      <c r="N15" s="8">
        <f t="shared" si="3"/>
        <v>8.3304999999999971</v>
      </c>
      <c r="O15" s="8">
        <f t="shared" si="4"/>
        <v>0.31329206288489153</v>
      </c>
      <c r="P15" s="8">
        <f t="shared" si="5"/>
        <v>10</v>
      </c>
    </row>
    <row r="16" spans="2:16" x14ac:dyDescent="0.25">
      <c r="N16" s="9"/>
      <c r="O16" s="9"/>
      <c r="P16" s="9"/>
    </row>
    <row r="18" spans="2:17" x14ac:dyDescent="0.25">
      <c r="B18" t="s">
        <v>149</v>
      </c>
      <c r="N18" s="8" t="s">
        <v>17</v>
      </c>
      <c r="O18" s="8" t="s">
        <v>37</v>
      </c>
      <c r="P18" s="8" t="s">
        <v>175</v>
      </c>
    </row>
    <row r="19" spans="2:17" x14ac:dyDescent="0.25">
      <c r="B19">
        <v>0</v>
      </c>
      <c r="C19">
        <v>6.4849999999999994</v>
      </c>
      <c r="D19">
        <v>7.1966666666666663</v>
      </c>
      <c r="E19">
        <v>8.32</v>
      </c>
      <c r="F19">
        <v>6.9700000000000006</v>
      </c>
      <c r="G19">
        <v>6.5650000000000004</v>
      </c>
      <c r="H19">
        <v>6.54</v>
      </c>
      <c r="I19">
        <v>7.02</v>
      </c>
      <c r="J19">
        <v>6.6849999999999996</v>
      </c>
      <c r="N19" s="8">
        <f t="shared" ref="N19" si="6">AVERAGE(C19:L19)</f>
        <v>6.9727083333333333</v>
      </c>
      <c r="O19" s="8">
        <f t="shared" ref="O19" si="7">STDEV(C19:L19)/SQRT(COUNT(C19:L19))</f>
        <v>0.21304317542050946</v>
      </c>
      <c r="P19" s="8">
        <f t="shared" ref="P19" si="8">COUNT(C19:L19)</f>
        <v>8</v>
      </c>
    </row>
    <row r="20" spans="2:17" x14ac:dyDescent="0.25">
      <c r="B20" s="72" t="s">
        <v>163</v>
      </c>
      <c r="C20">
        <v>2.605</v>
      </c>
      <c r="D20">
        <v>4.07</v>
      </c>
      <c r="E20">
        <v>3.7549999999999999</v>
      </c>
      <c r="F20">
        <v>2.6749999999999998</v>
      </c>
      <c r="G20">
        <v>1.83</v>
      </c>
      <c r="H20">
        <v>1.75</v>
      </c>
      <c r="I20">
        <v>2.2149999999999999</v>
      </c>
      <c r="J20">
        <v>2.645</v>
      </c>
      <c r="N20" s="8">
        <f t="shared" ref="N20:N25" si="9">AVERAGE(C20:L20)</f>
        <v>2.6931250000000002</v>
      </c>
      <c r="O20" s="8">
        <f t="shared" ref="O20:O26" si="10">STDEV(C20:L20)/SQRT(COUNT(C20:L20))</f>
        <v>0.29570879966011909</v>
      </c>
      <c r="P20" s="8">
        <f t="shared" ref="P20:P26" si="11">COUNT(C20:L20)</f>
        <v>8</v>
      </c>
    </row>
    <row r="21" spans="2:17" x14ac:dyDescent="0.25">
      <c r="B21" s="72" t="s">
        <v>116</v>
      </c>
      <c r="C21">
        <v>2.46</v>
      </c>
      <c r="D21">
        <v>2.1850000000000001</v>
      </c>
      <c r="E21">
        <v>2.3650000000000002</v>
      </c>
      <c r="F21">
        <v>2.02</v>
      </c>
      <c r="G21">
        <v>2.2749999999999999</v>
      </c>
      <c r="H21">
        <v>1.96</v>
      </c>
      <c r="I21">
        <v>1.855</v>
      </c>
      <c r="J21">
        <v>1.98</v>
      </c>
      <c r="N21" s="8">
        <f t="shared" si="9"/>
        <v>2.1375000000000002</v>
      </c>
      <c r="O21" s="8">
        <f t="shared" si="10"/>
        <v>7.639769069060362E-2</v>
      </c>
      <c r="P21" s="8">
        <f t="shared" si="11"/>
        <v>8</v>
      </c>
    </row>
    <row r="22" spans="2:17" x14ac:dyDescent="0.25">
      <c r="B22" s="72" t="s">
        <v>33</v>
      </c>
      <c r="C22">
        <v>4.0750000000000002</v>
      </c>
      <c r="D22">
        <v>1.97</v>
      </c>
      <c r="E22">
        <v>3.415</v>
      </c>
      <c r="F22">
        <v>3.3250000000000002</v>
      </c>
      <c r="G22">
        <v>1.9649999999999999</v>
      </c>
      <c r="H22">
        <v>3.3650000000000002</v>
      </c>
      <c r="I22">
        <v>2.16</v>
      </c>
      <c r="J22">
        <v>3.1950000000000003</v>
      </c>
      <c r="N22" s="8">
        <f t="shared" si="9"/>
        <v>2.9337500000000003</v>
      </c>
      <c r="O22" s="8">
        <f t="shared" si="10"/>
        <v>0.28053957894946396</v>
      </c>
      <c r="P22" s="8">
        <f t="shared" si="11"/>
        <v>8</v>
      </c>
    </row>
    <row r="23" spans="2:17" x14ac:dyDescent="0.25">
      <c r="B23" s="72" t="s">
        <v>34</v>
      </c>
      <c r="C23">
        <v>4.13</v>
      </c>
      <c r="D23">
        <v>2.6399999999999997</v>
      </c>
      <c r="E23">
        <v>4.1000000000000005</v>
      </c>
      <c r="F23">
        <v>4.1749999999999998</v>
      </c>
      <c r="G23">
        <v>2.63</v>
      </c>
      <c r="H23">
        <v>3.7766666666666668</v>
      </c>
      <c r="I23">
        <v>1.92</v>
      </c>
      <c r="J23">
        <v>3.1066666666666669</v>
      </c>
      <c r="N23" s="8">
        <f t="shared" si="9"/>
        <v>3.3097916666666669</v>
      </c>
      <c r="O23" s="8">
        <f t="shared" si="10"/>
        <v>0.30317506950251905</v>
      </c>
      <c r="P23" s="8">
        <f t="shared" si="11"/>
        <v>8</v>
      </c>
    </row>
    <row r="24" spans="2:17" x14ac:dyDescent="0.25">
      <c r="B24" s="72" t="s">
        <v>53</v>
      </c>
      <c r="C24">
        <v>3.0549999999999997</v>
      </c>
      <c r="D24">
        <v>4.43</v>
      </c>
      <c r="E24">
        <v>3.5750000000000002</v>
      </c>
      <c r="F24">
        <v>3.5149999999999997</v>
      </c>
      <c r="G24">
        <v>2.42</v>
      </c>
      <c r="H24">
        <v>5.74</v>
      </c>
      <c r="I24">
        <v>4.4850000000000003</v>
      </c>
      <c r="J24">
        <v>3.96</v>
      </c>
      <c r="N24" s="8">
        <f t="shared" si="9"/>
        <v>3.8975</v>
      </c>
      <c r="O24" s="8">
        <f t="shared" si="10"/>
        <v>0.35783450883653717</v>
      </c>
      <c r="P24" s="8">
        <f t="shared" si="11"/>
        <v>8</v>
      </c>
    </row>
    <row r="25" spans="2:17" x14ac:dyDescent="0.25">
      <c r="B25" s="72" t="s">
        <v>35</v>
      </c>
      <c r="C25">
        <v>3.605</v>
      </c>
      <c r="D25">
        <v>4.2</v>
      </c>
      <c r="E25">
        <v>4.67</v>
      </c>
      <c r="F25">
        <v>4.293333333333333</v>
      </c>
      <c r="G25">
        <v>2.9450000000000003</v>
      </c>
      <c r="H25">
        <v>4.4250000000000007</v>
      </c>
      <c r="I25">
        <v>4.375</v>
      </c>
      <c r="J25">
        <v>3.4550000000000001</v>
      </c>
      <c r="N25" s="8">
        <f t="shared" si="9"/>
        <v>3.9960416666666667</v>
      </c>
      <c r="O25" s="8">
        <f t="shared" si="10"/>
        <v>0.20968275770546377</v>
      </c>
      <c r="P25" s="8">
        <f t="shared" si="11"/>
        <v>8</v>
      </c>
    </row>
    <row r="26" spans="2:17" x14ac:dyDescent="0.25">
      <c r="B26" s="72" t="s">
        <v>54</v>
      </c>
      <c r="C26">
        <v>2.95</v>
      </c>
      <c r="D26">
        <v>3.9849999999999999</v>
      </c>
      <c r="E26">
        <v>3.95</v>
      </c>
      <c r="F26">
        <v>3.5949999999999998</v>
      </c>
      <c r="G26">
        <v>2.8149999999999999</v>
      </c>
      <c r="H26">
        <v>5.0199999999999996</v>
      </c>
      <c r="I26">
        <v>3.9099999999999997</v>
      </c>
      <c r="J26">
        <v>4.42</v>
      </c>
      <c r="N26" s="8">
        <f>AVERAGE(C26:L26)</f>
        <v>3.8306250000000004</v>
      </c>
      <c r="O26" s="8">
        <f t="shared" si="10"/>
        <v>0.25596009297628447</v>
      </c>
      <c r="P26" s="8">
        <f t="shared" si="11"/>
        <v>8</v>
      </c>
    </row>
    <row r="27" spans="2:17" x14ac:dyDescent="0.25">
      <c r="B27" s="72" t="s">
        <v>110</v>
      </c>
      <c r="C27">
        <v>3.91</v>
      </c>
      <c r="D27">
        <v>4.0250000000000004</v>
      </c>
      <c r="E27">
        <v>3.7099999999999995</v>
      </c>
      <c r="F27">
        <v>5.0649999999999995</v>
      </c>
      <c r="G27">
        <v>3.6133333333333333</v>
      </c>
      <c r="H27">
        <v>4.7</v>
      </c>
      <c r="I27">
        <v>4.7300000000000004</v>
      </c>
      <c r="J27">
        <v>3.2149999999999999</v>
      </c>
      <c r="N27" s="8">
        <f>AVERAGE(C27:L27)</f>
        <v>4.1210416666666667</v>
      </c>
      <c r="O27" s="8">
        <f>STDEV(C27:L27)/SQRT(COUNT(C27:L27))</f>
        <v>0.22750500114422698</v>
      </c>
      <c r="P27" s="8">
        <f>COUNT(C27:L27)</f>
        <v>8</v>
      </c>
    </row>
    <row r="28" spans="2:17" x14ac:dyDescent="0.25">
      <c r="N28" s="9"/>
      <c r="O28" s="9"/>
      <c r="P28" s="9"/>
      <c r="Q28" s="9"/>
    </row>
    <row r="30" spans="2:17" x14ac:dyDescent="0.25">
      <c r="B30" t="s">
        <v>165</v>
      </c>
      <c r="N30" s="8" t="s">
        <v>17</v>
      </c>
      <c r="O30" s="8" t="s">
        <v>37</v>
      </c>
      <c r="P30" s="8" t="s">
        <v>175</v>
      </c>
    </row>
    <row r="31" spans="2:17" x14ac:dyDescent="0.25">
      <c r="B31">
        <v>0</v>
      </c>
      <c r="C31">
        <v>6.625</v>
      </c>
      <c r="D31">
        <v>6.72</v>
      </c>
      <c r="E31">
        <v>7.2949999999999999</v>
      </c>
      <c r="F31">
        <v>6.3149999999999995</v>
      </c>
      <c r="G31">
        <v>7.3250000000000002</v>
      </c>
      <c r="H31">
        <v>6.39</v>
      </c>
      <c r="I31">
        <v>6.09</v>
      </c>
      <c r="J31">
        <v>8.495000000000001</v>
      </c>
      <c r="N31" s="8">
        <f>AVERAGE(C31:L31)</f>
        <v>6.9068750000000012</v>
      </c>
      <c r="O31" s="8">
        <f t="shared" ref="O31:O38" si="12">STDEV(C31:L31)/SQRT(COUNT(C31:L31))</f>
        <v>0.27538112793907776</v>
      </c>
      <c r="P31" s="8">
        <f t="shared" ref="P31:P38" si="13">COUNT(C31:L31)</f>
        <v>8</v>
      </c>
    </row>
    <row r="32" spans="2:17" x14ac:dyDescent="0.25">
      <c r="B32" s="72" t="s">
        <v>163</v>
      </c>
      <c r="C32">
        <v>1.9550000000000001</v>
      </c>
      <c r="D32">
        <v>2.625</v>
      </c>
      <c r="E32">
        <v>2.35</v>
      </c>
      <c r="F32">
        <v>2.04</v>
      </c>
      <c r="G32">
        <v>2.15</v>
      </c>
      <c r="H32">
        <v>2.3849999999999998</v>
      </c>
      <c r="I32">
        <v>2.5249999999999999</v>
      </c>
      <c r="J32">
        <v>2.2199999999999998</v>
      </c>
      <c r="N32" s="8">
        <f t="shared" ref="N32:N37" si="14">AVERAGE(C32:L32)</f>
        <v>2.2812499999999996</v>
      </c>
      <c r="O32" s="8">
        <f t="shared" si="12"/>
        <v>8.2233063822979888E-2</v>
      </c>
      <c r="P32" s="8">
        <f t="shared" si="13"/>
        <v>8</v>
      </c>
    </row>
    <row r="33" spans="2:16" x14ac:dyDescent="0.25">
      <c r="B33" s="72" t="s">
        <v>116</v>
      </c>
      <c r="C33">
        <v>1.835</v>
      </c>
      <c r="D33">
        <v>2.0350000000000001</v>
      </c>
      <c r="E33">
        <v>2.2250000000000001</v>
      </c>
      <c r="F33">
        <v>2.27</v>
      </c>
      <c r="G33">
        <v>2.37</v>
      </c>
      <c r="H33">
        <v>1.665</v>
      </c>
      <c r="I33">
        <v>2.04</v>
      </c>
      <c r="J33">
        <v>1.7999999999999998</v>
      </c>
      <c r="N33" s="8">
        <f t="shared" si="14"/>
        <v>2.0299999999999998</v>
      </c>
      <c r="O33" s="8">
        <f t="shared" si="12"/>
        <v>8.818608571813312E-2</v>
      </c>
      <c r="P33" s="8">
        <f t="shared" si="13"/>
        <v>8</v>
      </c>
    </row>
    <row r="34" spans="2:16" x14ac:dyDescent="0.25">
      <c r="B34" s="72" t="s">
        <v>33</v>
      </c>
      <c r="C34">
        <v>2.1399999999999997</v>
      </c>
      <c r="D34">
        <v>3.7050000000000001</v>
      </c>
      <c r="E34">
        <v>2.27</v>
      </c>
      <c r="F34">
        <v>2.62</v>
      </c>
      <c r="G34">
        <v>2.36</v>
      </c>
      <c r="H34">
        <v>3.68</v>
      </c>
      <c r="I34">
        <v>3.51</v>
      </c>
      <c r="J34">
        <v>2.145</v>
      </c>
      <c r="N34" s="8">
        <f t="shared" si="14"/>
        <v>2.8037499999999995</v>
      </c>
      <c r="O34" s="8">
        <f t="shared" si="12"/>
        <v>0.24888815259067709</v>
      </c>
      <c r="P34" s="8">
        <f t="shared" si="13"/>
        <v>8</v>
      </c>
    </row>
    <row r="35" spans="2:16" x14ac:dyDescent="0.25">
      <c r="B35" s="72" t="s">
        <v>34</v>
      </c>
      <c r="C35">
        <v>3.18</v>
      </c>
      <c r="D35">
        <v>4.67</v>
      </c>
      <c r="E35">
        <v>3.45</v>
      </c>
      <c r="F35">
        <v>3.5</v>
      </c>
      <c r="G35">
        <v>4.7649999999999997</v>
      </c>
      <c r="H35">
        <v>4.6850000000000005</v>
      </c>
      <c r="I35">
        <v>4.1099999999999994</v>
      </c>
      <c r="J35">
        <v>4.8550000000000004</v>
      </c>
      <c r="N35" s="8">
        <f t="shared" si="14"/>
        <v>4.1518750000000004</v>
      </c>
      <c r="O35" s="8">
        <f t="shared" si="12"/>
        <v>0.24226781502384442</v>
      </c>
      <c r="P35" s="8">
        <f t="shared" si="13"/>
        <v>8</v>
      </c>
    </row>
    <row r="36" spans="2:16" x14ac:dyDescent="0.25">
      <c r="B36" s="72" t="s">
        <v>53</v>
      </c>
      <c r="C36">
        <v>4.5199999999999996</v>
      </c>
      <c r="D36">
        <v>6.01</v>
      </c>
      <c r="E36">
        <v>3.5049999999999999</v>
      </c>
      <c r="F36">
        <v>3.7</v>
      </c>
      <c r="G36">
        <v>3.7249999999999996</v>
      </c>
      <c r="H36">
        <v>5.4850000000000003</v>
      </c>
      <c r="I36">
        <v>4.41</v>
      </c>
      <c r="J36">
        <v>5.4749999999999996</v>
      </c>
      <c r="N36" s="8">
        <f t="shared" si="14"/>
        <v>4.6037499999999998</v>
      </c>
      <c r="O36" s="8">
        <f t="shared" si="12"/>
        <v>0.3368442703980592</v>
      </c>
      <c r="P36" s="8">
        <f t="shared" si="13"/>
        <v>8</v>
      </c>
    </row>
    <row r="37" spans="2:16" x14ac:dyDescent="0.25">
      <c r="B37" s="72" t="s">
        <v>35</v>
      </c>
      <c r="C37">
        <v>6.73</v>
      </c>
      <c r="D37">
        <v>4.1899999999999995</v>
      </c>
      <c r="E37">
        <v>4.1399999999999997</v>
      </c>
      <c r="F37">
        <v>6.335</v>
      </c>
      <c r="G37">
        <v>5.49</v>
      </c>
      <c r="H37">
        <v>6.0549999999999997</v>
      </c>
      <c r="I37">
        <v>6.3449999999999998</v>
      </c>
      <c r="J37">
        <v>8.2750000000000004</v>
      </c>
      <c r="N37" s="8">
        <f t="shared" si="14"/>
        <v>5.9449999999999994</v>
      </c>
      <c r="O37" s="8">
        <f t="shared" si="12"/>
        <v>0.4802231624091936</v>
      </c>
      <c r="P37" s="8">
        <f t="shared" si="13"/>
        <v>8</v>
      </c>
    </row>
    <row r="38" spans="2:16" x14ac:dyDescent="0.25">
      <c r="B38" s="72" t="s">
        <v>54</v>
      </c>
      <c r="C38">
        <v>6.25</v>
      </c>
      <c r="D38">
        <v>8.33</v>
      </c>
      <c r="E38">
        <v>7.57</v>
      </c>
      <c r="F38">
        <v>8.0250000000000004</v>
      </c>
      <c r="G38">
        <v>6.88</v>
      </c>
      <c r="H38">
        <v>6.9933333333333332</v>
      </c>
      <c r="I38">
        <v>7.665</v>
      </c>
      <c r="J38">
        <v>8.61</v>
      </c>
      <c r="N38" s="8">
        <f>AVERAGE(C38:L38)</f>
        <v>7.5404166666666663</v>
      </c>
      <c r="O38" s="8">
        <f t="shared" si="12"/>
        <v>0.28091982382992287</v>
      </c>
      <c r="P38" s="8">
        <f t="shared" si="13"/>
        <v>8</v>
      </c>
    </row>
    <row r="39" spans="2:16" x14ac:dyDescent="0.25">
      <c r="B39" s="72" t="s">
        <v>110</v>
      </c>
      <c r="C39">
        <v>6.8000000000000007</v>
      </c>
      <c r="D39">
        <v>7.7</v>
      </c>
      <c r="E39">
        <v>6.5549999999999997</v>
      </c>
      <c r="F39">
        <v>7.61</v>
      </c>
      <c r="G39">
        <v>7.63</v>
      </c>
      <c r="H39">
        <v>7.0724999999999998</v>
      </c>
      <c r="I39">
        <v>7.7600000000000007</v>
      </c>
      <c r="J39">
        <v>7.4633333333333338</v>
      </c>
      <c r="N39" s="8">
        <f>AVERAGE(C39:L39)</f>
        <v>7.3238541666666661</v>
      </c>
      <c r="O39" s="8">
        <f>STDEV(C39:L39)/SQRT(COUNT(C39:L39))</f>
        <v>0.1612178460543644</v>
      </c>
      <c r="P39" s="8">
        <f>COUNT(C39:L39)</f>
        <v>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25"/>
  <sheetViews>
    <sheetView workbookViewId="0">
      <selection activeCell="O22" sqref="O22"/>
    </sheetView>
  </sheetViews>
  <sheetFormatPr defaultRowHeight="15" x14ac:dyDescent="0.25"/>
  <sheetData>
    <row r="4" spans="2:28" x14ac:dyDescent="0.25">
      <c r="C4" s="4"/>
    </row>
    <row r="5" spans="2:28" x14ac:dyDescent="0.25">
      <c r="C5" s="36" t="s">
        <v>143</v>
      </c>
    </row>
    <row r="6" spans="2:28" x14ac:dyDescent="0.25"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2:28" x14ac:dyDescent="0.25">
      <c r="C7" s="24" t="s">
        <v>10</v>
      </c>
      <c r="M7" s="8" t="s">
        <v>17</v>
      </c>
      <c r="N7" s="8" t="s">
        <v>37</v>
      </c>
      <c r="O7" s="8" t="s">
        <v>175</v>
      </c>
      <c r="R7" s="45"/>
      <c r="S7" s="46"/>
      <c r="T7" s="47"/>
      <c r="U7" s="47"/>
      <c r="V7" s="45"/>
      <c r="W7" s="46"/>
      <c r="X7" s="47"/>
      <c r="Y7" s="47"/>
      <c r="AA7" s="48"/>
      <c r="AB7" s="49"/>
    </row>
    <row r="8" spans="2:28" x14ac:dyDescent="0.25">
      <c r="B8" s="25"/>
      <c r="C8" s="1" t="s">
        <v>14</v>
      </c>
      <c r="D8" s="40">
        <v>0.53001967483896995</v>
      </c>
      <c r="E8" s="41">
        <v>0.75698626570750083</v>
      </c>
      <c r="F8" s="42">
        <v>0.7061549232579315</v>
      </c>
      <c r="G8" s="42">
        <v>0.7061549232579315</v>
      </c>
      <c r="H8" s="40">
        <v>0.19154198448866033</v>
      </c>
      <c r="I8" s="39">
        <v>0.53001967483897028</v>
      </c>
      <c r="J8" s="42">
        <v>0.62888031383928367</v>
      </c>
      <c r="K8" s="42">
        <v>0.3620489150608403</v>
      </c>
      <c r="L8" s="1"/>
      <c r="M8" s="55">
        <f>AVERAGE(D8:K8)</f>
        <v>0.55147583441126102</v>
      </c>
      <c r="N8" s="8">
        <f>STDEV(D8:K8)/SQRT(COUNT(D8:K8))</f>
        <v>6.8456568546602883E-2</v>
      </c>
      <c r="O8" s="8">
        <f>COUNT(D8:K8)</f>
        <v>8</v>
      </c>
      <c r="R8" s="45"/>
      <c r="S8" s="46"/>
      <c r="T8" s="50"/>
      <c r="U8" s="50"/>
      <c r="V8" s="45"/>
      <c r="W8" s="46"/>
      <c r="X8" s="50"/>
      <c r="Y8" s="50"/>
    </row>
    <row r="9" spans="2:28" x14ac:dyDescent="0.25">
      <c r="B9" s="25"/>
      <c r="C9" s="1" t="s">
        <v>15</v>
      </c>
      <c r="D9" s="43">
        <v>3.1730432467779186E-2</v>
      </c>
      <c r="E9" s="43">
        <v>4.2681335068985291E-2</v>
      </c>
      <c r="F9" s="43">
        <v>2.6340377551842317E-2</v>
      </c>
      <c r="G9" s="43">
        <v>0.21683030597616573</v>
      </c>
      <c r="H9" s="40">
        <v>2.7889324513040551E-2</v>
      </c>
      <c r="I9" s="41">
        <v>2.7889324513040551E-2</v>
      </c>
      <c r="J9" s="42">
        <v>3.2781290015894832E-2</v>
      </c>
      <c r="K9" s="42">
        <v>5.5562021733730836E-2</v>
      </c>
      <c r="L9" s="1"/>
      <c r="M9" s="55">
        <f t="shared" ref="M9:M10" si="0">AVERAGE(D9:K9)</f>
        <v>5.771305148005991E-2</v>
      </c>
      <c r="N9" s="8">
        <f t="shared" ref="N9:N10" si="1">STDEV(D9:K9)/SQRT(COUNT(D9:K9))</f>
        <v>2.2994068868742827E-2</v>
      </c>
      <c r="O9" s="8">
        <f t="shared" ref="O9:O10" si="2">COUNT(D9:K9)</f>
        <v>8</v>
      </c>
      <c r="R9" s="52"/>
      <c r="S9" s="52"/>
      <c r="T9" s="51"/>
      <c r="U9" s="51"/>
      <c r="V9" s="52"/>
      <c r="W9" s="52"/>
      <c r="X9" s="51"/>
      <c r="Y9" s="51"/>
      <c r="AA9" s="53"/>
      <c r="AB9" s="53"/>
    </row>
    <row r="10" spans="2:28" x14ac:dyDescent="0.25">
      <c r="B10" s="25"/>
      <c r="C10" s="1" t="s">
        <v>16</v>
      </c>
      <c r="D10" s="43">
        <v>3.9039117471228832E-2</v>
      </c>
      <c r="E10" s="43">
        <v>7.4974224560405187E-2</v>
      </c>
      <c r="F10" s="43">
        <v>8.5518483580089302E-2</v>
      </c>
      <c r="G10" s="43">
        <v>3.2781290015894832E-2</v>
      </c>
      <c r="H10" s="40">
        <v>4.6934477921513E-2</v>
      </c>
      <c r="I10" s="42">
        <v>0.11130893821855135</v>
      </c>
      <c r="J10" s="43">
        <v>8.5518483580089302E-2</v>
      </c>
      <c r="K10" s="42">
        <v>3.1590608810934354E-2</v>
      </c>
      <c r="L10" s="1"/>
      <c r="M10" s="55">
        <f t="shared" si="0"/>
        <v>6.3458203019838275E-2</v>
      </c>
      <c r="N10" s="8">
        <f t="shared" si="1"/>
        <v>1.0540369123250062E-2</v>
      </c>
      <c r="O10" s="8">
        <f t="shared" si="2"/>
        <v>8</v>
      </c>
    </row>
    <row r="11" spans="2:28" x14ac:dyDescent="0.25">
      <c r="D11" s="31"/>
      <c r="E11" s="31"/>
      <c r="F11" s="31"/>
      <c r="G11" s="31"/>
      <c r="H11" s="31"/>
      <c r="I11" s="31"/>
      <c r="J11" s="31"/>
      <c r="K11" s="31"/>
      <c r="M11" s="34"/>
      <c r="N11" s="9"/>
      <c r="O11" s="9"/>
    </row>
    <row r="12" spans="2:28" x14ac:dyDescent="0.25">
      <c r="C12" s="24" t="s">
        <v>11</v>
      </c>
      <c r="D12" s="31"/>
      <c r="E12" s="31"/>
      <c r="F12" s="31"/>
      <c r="G12" s="31"/>
      <c r="H12" s="31"/>
      <c r="I12" s="31"/>
      <c r="J12" s="31"/>
      <c r="K12" s="31"/>
      <c r="M12" s="8" t="s">
        <v>17</v>
      </c>
      <c r="N12" s="8" t="s">
        <v>37</v>
      </c>
      <c r="O12" s="8" t="s">
        <v>175</v>
      </c>
      <c r="R12" s="45"/>
      <c r="S12" s="46"/>
      <c r="T12" s="50"/>
      <c r="U12" s="50"/>
      <c r="V12" s="45"/>
      <c r="W12" s="46"/>
      <c r="X12" s="50"/>
      <c r="Y12" s="50"/>
    </row>
    <row r="13" spans="2:28" x14ac:dyDescent="0.25">
      <c r="C13" s="1" t="s">
        <v>14</v>
      </c>
      <c r="D13" s="40">
        <v>0.84845339409358733</v>
      </c>
      <c r="E13" s="42">
        <v>0.53001967483897028</v>
      </c>
      <c r="F13" s="43">
        <v>0.26515754089158844</v>
      </c>
      <c r="G13" s="42">
        <v>0.7061549232579315</v>
      </c>
      <c r="H13" s="40">
        <v>0.84845339409358733</v>
      </c>
      <c r="I13" s="42">
        <v>0.59310555458068259</v>
      </c>
      <c r="J13" s="42">
        <v>0.75224489714353804</v>
      </c>
      <c r="K13" s="42">
        <v>0.44815473704920461</v>
      </c>
      <c r="M13" s="55">
        <f>AVERAGE(D13:K13)</f>
        <v>0.62396801449363626</v>
      </c>
      <c r="N13" s="8">
        <f>STDEV(D13:K13)/SQRT(COUNT(D13:K13))</f>
        <v>7.2386742120622599E-2</v>
      </c>
      <c r="O13" s="8">
        <f>COUNT(D13:K13)</f>
        <v>8</v>
      </c>
      <c r="R13" s="45"/>
      <c r="S13" s="46"/>
      <c r="T13" s="50"/>
      <c r="U13" s="50"/>
      <c r="V13" s="45"/>
      <c r="W13" s="46"/>
      <c r="X13" s="50"/>
      <c r="Y13" s="50"/>
    </row>
    <row r="14" spans="2:28" x14ac:dyDescent="0.25">
      <c r="C14" s="1" t="s">
        <v>15</v>
      </c>
      <c r="D14" s="43">
        <v>5.5832881232540751E-2</v>
      </c>
      <c r="E14" s="43">
        <v>2.7889324513040551E-2</v>
      </c>
      <c r="F14" s="43">
        <v>2.7889324513040551E-2</v>
      </c>
      <c r="G14" s="43">
        <v>5.5778649026081081E-2</v>
      </c>
      <c r="H14" s="40">
        <v>5.5832881232540751E-2</v>
      </c>
      <c r="I14" s="39">
        <v>2.7889324513040551E-2</v>
      </c>
      <c r="J14" s="42">
        <v>1.8743556140101311E-2</v>
      </c>
      <c r="K14" s="42">
        <v>5.5778649026081081E-2</v>
      </c>
      <c r="M14" s="55">
        <f t="shared" ref="M14:M15" si="3">AVERAGE(D14:K14)</f>
        <v>4.0704323774558328E-2</v>
      </c>
      <c r="N14" s="8">
        <f t="shared" ref="N14:N15" si="4">STDEV(D14:K14)/SQRT(COUNT(D14:K14))</f>
        <v>5.8051162754582638E-3</v>
      </c>
      <c r="O14" s="8">
        <f t="shared" ref="O14:O15" si="5">COUNT(D14:K14)</f>
        <v>8</v>
      </c>
      <c r="R14" s="52"/>
      <c r="S14" s="52"/>
      <c r="T14" s="51"/>
      <c r="U14" s="51"/>
      <c r="V14" s="52"/>
      <c r="W14" s="52"/>
      <c r="X14" s="51"/>
      <c r="Y14" s="51"/>
    </row>
    <row r="15" spans="2:28" x14ac:dyDescent="0.25">
      <c r="C15" s="1" t="s">
        <v>16</v>
      </c>
      <c r="D15" s="40">
        <v>0.32563867776995803</v>
      </c>
      <c r="E15" s="41">
        <v>0.62888031383928367</v>
      </c>
      <c r="F15" s="42">
        <v>0.54142119163740998</v>
      </c>
      <c r="G15" s="42">
        <v>0.21683030597616573</v>
      </c>
      <c r="H15" s="40">
        <v>0.54142119163740998</v>
      </c>
      <c r="I15" s="39">
        <v>0.26515754089158844</v>
      </c>
      <c r="J15" s="43">
        <v>0.65482919780207738</v>
      </c>
      <c r="K15" s="42">
        <v>0.62417733029299682</v>
      </c>
      <c r="M15" s="55">
        <f t="shared" si="3"/>
        <v>0.47479446873086123</v>
      </c>
      <c r="N15" s="8">
        <f t="shared" si="4"/>
        <v>6.2690998418310689E-2</v>
      </c>
      <c r="O15" s="8">
        <f t="shared" si="5"/>
        <v>8</v>
      </c>
    </row>
    <row r="16" spans="2:28" x14ac:dyDescent="0.25">
      <c r="D16" s="31"/>
      <c r="E16" s="31"/>
      <c r="F16" s="31"/>
      <c r="G16" s="31"/>
      <c r="H16" s="31"/>
      <c r="I16" s="31"/>
      <c r="J16" s="31"/>
      <c r="K16" s="31"/>
      <c r="M16" s="34"/>
      <c r="N16" s="9"/>
      <c r="O16" s="9"/>
    </row>
    <row r="17" spans="3:15" x14ac:dyDescent="0.25">
      <c r="C17" s="24" t="s">
        <v>12</v>
      </c>
      <c r="D17" s="31"/>
      <c r="E17" s="31"/>
      <c r="F17" s="31"/>
      <c r="G17" s="31"/>
      <c r="H17" s="31"/>
      <c r="I17" s="31"/>
      <c r="J17" s="31"/>
      <c r="K17" s="31"/>
      <c r="M17" s="8" t="s">
        <v>17</v>
      </c>
      <c r="N17" s="8" t="s">
        <v>37</v>
      </c>
      <c r="O17" s="8" t="s">
        <v>175</v>
      </c>
    </row>
    <row r="18" spans="3:15" x14ac:dyDescent="0.25">
      <c r="C18" s="1" t="s">
        <v>14</v>
      </c>
      <c r="D18" s="52">
        <v>0.7061549232579315</v>
      </c>
      <c r="E18" s="52">
        <v>0.7061549232579315</v>
      </c>
      <c r="F18" s="45">
        <v>0.91618673593349942</v>
      </c>
      <c r="G18" s="45">
        <v>0.32563867776995803</v>
      </c>
      <c r="H18" s="31"/>
      <c r="I18" s="31"/>
      <c r="J18" s="31"/>
      <c r="K18" s="31"/>
      <c r="M18" s="55">
        <f>AVERAGE(D18:K18)</f>
        <v>0.66353381505483011</v>
      </c>
      <c r="N18" s="8">
        <f>STDEV(D18:K18)/SQRT(COUNT(D18:K18))</f>
        <v>0.12303107329661574</v>
      </c>
      <c r="O18" s="8">
        <f>COUNT(D18:K18)</f>
        <v>4</v>
      </c>
    </row>
    <row r="19" spans="3:15" x14ac:dyDescent="0.25">
      <c r="C19" s="1" t="s">
        <v>15</v>
      </c>
      <c r="D19" s="45">
        <v>2.7889324513040551E-2</v>
      </c>
      <c r="E19" s="45">
        <v>6.883542391769909E-2</v>
      </c>
      <c r="F19" s="45">
        <v>6.883542391769909E-2</v>
      </c>
      <c r="G19" s="45">
        <v>2.7889324513040551E-2</v>
      </c>
      <c r="H19" s="31"/>
      <c r="I19" s="31"/>
      <c r="J19" s="31"/>
      <c r="K19" s="31"/>
      <c r="M19" s="55">
        <f t="shared" ref="M19:M20" si="6">AVERAGE(D19:K19)</f>
        <v>4.8362374215369819E-2</v>
      </c>
      <c r="N19" s="8">
        <f t="shared" ref="N19:N20" si="7">STDEV(D19:K19)/SQRT(COUNT(D19:K19))</f>
        <v>1.1820120756772393E-2</v>
      </c>
      <c r="O19" s="8">
        <f t="shared" ref="O19:O20" si="8">COUNT(D19:K19)</f>
        <v>4</v>
      </c>
    </row>
    <row r="20" spans="3:15" x14ac:dyDescent="0.25">
      <c r="C20" s="1" t="s">
        <v>16</v>
      </c>
      <c r="D20" s="52">
        <v>4.2681335068985291E-2</v>
      </c>
      <c r="E20" s="52">
        <v>9.2471955134583575E-2</v>
      </c>
      <c r="F20" s="52">
        <v>6.3219636051911887E-2</v>
      </c>
      <c r="G20" s="52">
        <v>8.9699904910611458E-2</v>
      </c>
      <c r="H20" s="31"/>
      <c r="I20" s="31"/>
      <c r="J20" s="31"/>
      <c r="K20" s="31"/>
      <c r="M20" s="55">
        <f t="shared" si="6"/>
        <v>7.2018207791523056E-2</v>
      </c>
      <c r="N20" s="8">
        <f t="shared" si="7"/>
        <v>1.1793589922709421E-2</v>
      </c>
      <c r="O20" s="8">
        <f t="shared" si="8"/>
        <v>4</v>
      </c>
    </row>
    <row r="21" spans="3:15" x14ac:dyDescent="0.25">
      <c r="D21" s="31"/>
      <c r="E21" s="31"/>
      <c r="F21" s="31"/>
      <c r="G21" s="31"/>
      <c r="H21" s="31"/>
      <c r="I21" s="31"/>
      <c r="J21" s="31"/>
      <c r="K21" s="31"/>
    </row>
    <row r="22" spans="3:15" x14ac:dyDescent="0.25">
      <c r="C22" s="24" t="s">
        <v>13</v>
      </c>
      <c r="D22" s="31"/>
      <c r="E22" s="31"/>
      <c r="F22" s="31"/>
      <c r="G22" s="31"/>
      <c r="H22" s="31"/>
      <c r="I22" s="31"/>
      <c r="J22" s="31"/>
      <c r="K22" s="31"/>
      <c r="M22" s="8" t="s">
        <v>17</v>
      </c>
      <c r="N22" s="8" t="s">
        <v>37</v>
      </c>
      <c r="O22" s="8" t="s">
        <v>175</v>
      </c>
    </row>
    <row r="23" spans="3:15" x14ac:dyDescent="0.25">
      <c r="C23" s="1" t="s">
        <v>14</v>
      </c>
      <c r="D23" s="45">
        <v>0.32563867776995803</v>
      </c>
      <c r="E23" s="45">
        <v>0.3620489150608403</v>
      </c>
      <c r="F23" s="45">
        <v>0.53001967483897028</v>
      </c>
      <c r="G23" s="45">
        <v>0.7061549232579315</v>
      </c>
      <c r="H23" s="31"/>
      <c r="I23" s="31"/>
      <c r="J23" s="31"/>
      <c r="K23" s="31"/>
      <c r="M23" s="55">
        <f>AVERAGE(D23:K23)</f>
        <v>0.48096554773192501</v>
      </c>
      <c r="N23" s="8">
        <f>STDEV(D23:K23)/SQRT(COUNT(D23:K23))</f>
        <v>8.7265955701540332E-2</v>
      </c>
      <c r="O23" s="8">
        <f>COUNT(D23:K23)</f>
        <v>4</v>
      </c>
    </row>
    <row r="24" spans="3:15" x14ac:dyDescent="0.25">
      <c r="C24" s="1" t="s">
        <v>15</v>
      </c>
      <c r="D24" s="52">
        <v>3.3144692611448569E-2</v>
      </c>
      <c r="E24" s="52">
        <v>6.819398033517364E-2</v>
      </c>
      <c r="F24" s="45">
        <v>3.3144692611448569E-2</v>
      </c>
      <c r="G24" s="45">
        <v>2.7889324513040551E-2</v>
      </c>
      <c r="H24" s="31"/>
      <c r="I24" s="31"/>
      <c r="J24" s="31"/>
      <c r="K24" s="31"/>
      <c r="M24" s="55">
        <f t="shared" ref="M24:M25" si="9">AVERAGE(D24:K24)</f>
        <v>4.0593172517777831E-2</v>
      </c>
      <c r="N24" s="8">
        <f t="shared" ref="N24:N25" si="10">STDEV(D24:K24)/SQRT(COUNT(D24:K24))</f>
        <v>9.2832826994292406E-3</v>
      </c>
      <c r="O24" s="8">
        <f t="shared" ref="O24:O25" si="11">COUNT(D24:K24)</f>
        <v>4</v>
      </c>
    </row>
    <row r="25" spans="3:15" x14ac:dyDescent="0.25">
      <c r="C25" s="1" t="s">
        <v>16</v>
      </c>
      <c r="D25" s="52">
        <v>8.5518483580089302E-2</v>
      </c>
      <c r="E25" s="45">
        <v>4.3606174795622302E-2</v>
      </c>
      <c r="F25" s="54">
        <v>4.6934477921513E-2</v>
      </c>
      <c r="G25" s="45">
        <v>6.819398033517364E-2</v>
      </c>
      <c r="H25" s="31"/>
      <c r="I25" s="31"/>
      <c r="J25" s="31"/>
      <c r="K25" s="31"/>
      <c r="M25" s="55">
        <f t="shared" si="9"/>
        <v>6.1063279158099559E-2</v>
      </c>
      <c r="N25" s="8">
        <f t="shared" si="10"/>
        <v>9.8033898886364362E-3</v>
      </c>
      <c r="O25" s="8">
        <f t="shared" si="11"/>
        <v>4</v>
      </c>
    </row>
  </sheetData>
  <mergeCells count="4">
    <mergeCell ref="C6:E6"/>
    <mergeCell ref="F6:H6"/>
    <mergeCell ref="I6:K6"/>
    <mergeCell ref="L6:N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9"/>
  <sheetViews>
    <sheetView workbookViewId="0">
      <selection activeCell="P30" sqref="P30"/>
    </sheetView>
  </sheetViews>
  <sheetFormatPr defaultRowHeight="15" x14ac:dyDescent="0.25"/>
  <sheetData>
    <row r="3" spans="2:16" x14ac:dyDescent="0.25">
      <c r="E3" s="13" t="s">
        <v>166</v>
      </c>
      <c r="F3" s="13"/>
      <c r="G3" s="13"/>
    </row>
    <row r="6" spans="2:16" x14ac:dyDescent="0.25">
      <c r="B6" t="s">
        <v>148</v>
      </c>
      <c r="N6" s="8" t="s">
        <v>17</v>
      </c>
      <c r="O6" s="8" t="s">
        <v>37</v>
      </c>
      <c r="P6" s="8" t="s">
        <v>175</v>
      </c>
    </row>
    <row r="7" spans="2:16" x14ac:dyDescent="0.25">
      <c r="B7">
        <v>0</v>
      </c>
      <c r="C7">
        <v>0.59310555458068259</v>
      </c>
      <c r="D7">
        <v>0.59310555458068259</v>
      </c>
      <c r="E7">
        <v>0.84845339409358733</v>
      </c>
      <c r="F7">
        <v>0.53001967483897028</v>
      </c>
      <c r="G7">
        <v>0.7061549232579315</v>
      </c>
      <c r="H7">
        <v>0.75698626570750083</v>
      </c>
      <c r="I7">
        <v>1.0239906708906508</v>
      </c>
      <c r="J7">
        <v>0.62888031383928367</v>
      </c>
      <c r="K7">
        <v>0.26515754089158844</v>
      </c>
      <c r="L7">
        <v>0.62417733029299682</v>
      </c>
      <c r="N7" s="8">
        <f>AVERAGE(C7:L7)</f>
        <v>0.65700312229738755</v>
      </c>
      <c r="O7" s="8">
        <f>STDEV(C7:L7)/SQRT(COUNT(C7:L7))</f>
        <v>6.3547670189773808E-2</v>
      </c>
      <c r="P7" s="8">
        <f>COUNT(C7:L7)</f>
        <v>10</v>
      </c>
    </row>
    <row r="8" spans="2:16" x14ac:dyDescent="0.25">
      <c r="B8" s="72" t="s">
        <v>163</v>
      </c>
      <c r="C8">
        <v>5.2680755103684612E-2</v>
      </c>
      <c r="D8">
        <v>2.7889324513040551E-2</v>
      </c>
      <c r="E8">
        <v>2.0000000000000004E-2</v>
      </c>
      <c r="F8">
        <v>2.0000000000000004E-2</v>
      </c>
      <c r="G8">
        <v>2.7889324513040551E-2</v>
      </c>
      <c r="H8">
        <v>3.1730432467779186E-2</v>
      </c>
      <c r="I8">
        <v>2.7889324513040551E-2</v>
      </c>
      <c r="J8">
        <v>3.1730432467779186E-2</v>
      </c>
      <c r="K8">
        <v>2.7889324513040551E-2</v>
      </c>
      <c r="L8">
        <v>2.7889324513040551E-2</v>
      </c>
      <c r="N8" s="8">
        <f t="shared" ref="N8:N15" si="0">AVERAGE(C8:L8)</f>
        <v>2.9558824260444573E-2</v>
      </c>
      <c r="O8" s="8">
        <f t="shared" ref="O8:O15" si="1">STDEV(C8:L8)/SQRT(COUNT(C8:L8))</f>
        <v>2.8688631891956055E-3</v>
      </c>
      <c r="P8" s="8">
        <f t="shared" ref="P8:P15" si="2">COUNT(C8:L8)</f>
        <v>10</v>
      </c>
    </row>
    <row r="9" spans="2:16" x14ac:dyDescent="0.25">
      <c r="B9" s="72" t="s">
        <v>116</v>
      </c>
      <c r="C9">
        <v>3.1730432467779186E-2</v>
      </c>
      <c r="D9">
        <v>2.6340377551842317E-2</v>
      </c>
      <c r="E9">
        <v>2.0000000000000004E-2</v>
      </c>
      <c r="F9">
        <v>2.0000000000000004E-2</v>
      </c>
      <c r="G9">
        <v>2.7889324513040551E-2</v>
      </c>
      <c r="H9">
        <v>2.7889324513040551E-2</v>
      </c>
      <c r="I9">
        <v>2.7889324513040551E-2</v>
      </c>
      <c r="J9">
        <v>2.7889324513040551E-2</v>
      </c>
      <c r="K9">
        <v>3.1730432467779186E-2</v>
      </c>
      <c r="L9">
        <v>3.1730432467779186E-2</v>
      </c>
      <c r="N9" s="8">
        <f t="shared" si="0"/>
        <v>2.7308897300734207E-2</v>
      </c>
      <c r="O9" s="8">
        <f t="shared" si="1"/>
        <v>1.3653468940763016E-3</v>
      </c>
      <c r="P9" s="8">
        <f t="shared" si="2"/>
        <v>10</v>
      </c>
    </row>
    <row r="10" spans="2:16" x14ac:dyDescent="0.25">
      <c r="B10" s="72" t="s">
        <v>33</v>
      </c>
      <c r="C10">
        <v>3.9039117471228832E-2</v>
      </c>
      <c r="D10">
        <v>2.0000000000000004E-2</v>
      </c>
      <c r="E10">
        <v>2.0000000000000004E-2</v>
      </c>
      <c r="F10">
        <v>2.7889324513040551E-2</v>
      </c>
      <c r="G10">
        <v>2.7889324513040551E-2</v>
      </c>
      <c r="H10">
        <v>3.9039117471228832E-2</v>
      </c>
      <c r="I10">
        <v>2.7889324513040551E-2</v>
      </c>
      <c r="J10">
        <v>2.7889324513040551E-2</v>
      </c>
      <c r="K10">
        <v>2.6340377551842317E-2</v>
      </c>
      <c r="L10">
        <v>2.7889324513040551E-2</v>
      </c>
      <c r="N10" s="8">
        <f t="shared" si="0"/>
        <v>2.8386523505950272E-2</v>
      </c>
      <c r="O10" s="8">
        <f t="shared" si="1"/>
        <v>2.0359158923583557E-3</v>
      </c>
      <c r="P10" s="8">
        <f t="shared" si="2"/>
        <v>10</v>
      </c>
    </row>
    <row r="11" spans="2:16" x14ac:dyDescent="0.25">
      <c r="B11" s="72" t="s">
        <v>34</v>
      </c>
      <c r="C11">
        <v>3.2781290015894832E-2</v>
      </c>
      <c r="D11">
        <v>2.0000000000000004E-2</v>
      </c>
      <c r="E11">
        <v>4.6934477921513E-2</v>
      </c>
      <c r="F11">
        <v>5.2680755103684612E-2</v>
      </c>
      <c r="G11">
        <v>3.1730432467779186E-2</v>
      </c>
      <c r="H11">
        <v>2.7889324513040551E-2</v>
      </c>
      <c r="I11">
        <v>2.7889324513040551E-2</v>
      </c>
      <c r="J11">
        <v>2.7889324513040551E-2</v>
      </c>
      <c r="K11">
        <v>2.7889324513040551E-2</v>
      </c>
      <c r="L11">
        <v>2.7889324513040551E-2</v>
      </c>
      <c r="N11" s="8">
        <f t="shared" si="0"/>
        <v>3.2357357807407436E-2</v>
      </c>
      <c r="O11" s="8">
        <f t="shared" si="1"/>
        <v>3.1245027372552485E-3</v>
      </c>
      <c r="P11" s="8">
        <f t="shared" si="2"/>
        <v>10</v>
      </c>
    </row>
    <row r="12" spans="2:16" x14ac:dyDescent="0.25">
      <c r="B12" s="72" t="s">
        <v>53</v>
      </c>
      <c r="C12">
        <v>5.5562021733730836E-2</v>
      </c>
      <c r="D12">
        <v>3.9196026265039804E-2</v>
      </c>
      <c r="E12">
        <v>0.12761801424580746</v>
      </c>
      <c r="F12">
        <v>5.2680755103684612E-2</v>
      </c>
      <c r="G12">
        <v>0.29480527515167465</v>
      </c>
      <c r="H12">
        <v>0.4427425380774605</v>
      </c>
      <c r="I12">
        <v>0.21683030597616573</v>
      </c>
      <c r="J12">
        <v>0.75698626570750083</v>
      </c>
      <c r="K12">
        <v>0.54142119163740998</v>
      </c>
      <c r="L12">
        <v>9.2471955134583575E-2</v>
      </c>
      <c r="N12" s="8">
        <f t="shared" si="0"/>
        <v>0.26203143490330583</v>
      </c>
      <c r="O12" s="8">
        <f t="shared" si="1"/>
        <v>7.7584578941530286E-2</v>
      </c>
      <c r="P12" s="8">
        <f t="shared" si="2"/>
        <v>10</v>
      </c>
    </row>
    <row r="13" spans="2:16" x14ac:dyDescent="0.25">
      <c r="B13" s="72" t="s">
        <v>35</v>
      </c>
      <c r="C13">
        <v>0.21683030597616573</v>
      </c>
      <c r="D13">
        <v>9.2471955134583575E-2</v>
      </c>
      <c r="E13">
        <v>0.54142119163740998</v>
      </c>
      <c r="F13">
        <v>0.21683030597616573</v>
      </c>
      <c r="G13">
        <v>0.84845339409358733</v>
      </c>
      <c r="H13">
        <v>0.84845339409358733</v>
      </c>
      <c r="I13">
        <v>0.23196581254179105</v>
      </c>
      <c r="J13">
        <v>0.26515754089158844</v>
      </c>
      <c r="K13">
        <v>0.26515754089158844</v>
      </c>
      <c r="L13">
        <v>5.5562021733730836E-2</v>
      </c>
      <c r="N13" s="8">
        <f t="shared" si="0"/>
        <v>0.35823034629701983</v>
      </c>
      <c r="O13" s="8">
        <f t="shared" si="1"/>
        <v>9.1268076788936656E-2</v>
      </c>
      <c r="P13" s="8">
        <f t="shared" si="2"/>
        <v>10</v>
      </c>
    </row>
    <row r="14" spans="2:16" x14ac:dyDescent="0.25">
      <c r="B14" s="72" t="s">
        <v>54</v>
      </c>
      <c r="C14">
        <v>0.7061549232579315</v>
      </c>
      <c r="D14">
        <v>0.75224489714353804</v>
      </c>
      <c r="E14">
        <v>0.32563867776995803</v>
      </c>
      <c r="F14">
        <v>0.21683030597616573</v>
      </c>
      <c r="G14">
        <v>0.3620489150608403</v>
      </c>
      <c r="H14">
        <v>0.19154198448866033</v>
      </c>
      <c r="I14">
        <v>0.7061549232579315</v>
      </c>
      <c r="J14">
        <v>0.53001967483897028</v>
      </c>
      <c r="K14">
        <v>0.7061549232579315</v>
      </c>
      <c r="L14">
        <v>0.26515754089158844</v>
      </c>
      <c r="N14" s="8">
        <f t="shared" si="0"/>
        <v>0.47619467659435155</v>
      </c>
      <c r="O14" s="8">
        <f t="shared" si="1"/>
        <v>7.1978088333333065E-2</v>
      </c>
      <c r="P14" s="8">
        <f t="shared" si="2"/>
        <v>10</v>
      </c>
    </row>
    <row r="15" spans="2:16" x14ac:dyDescent="0.25">
      <c r="B15" s="72" t="s">
        <v>110</v>
      </c>
      <c r="C15">
        <v>0.7061549232579315</v>
      </c>
      <c r="D15">
        <v>0.4427425380774605</v>
      </c>
      <c r="E15">
        <v>0.32563867776995803</v>
      </c>
      <c r="F15">
        <v>0.54142119163740998</v>
      </c>
      <c r="G15">
        <v>0.54142119163740998</v>
      </c>
      <c r="H15">
        <v>0.84845339409358733</v>
      </c>
      <c r="I15">
        <v>0.54142119163740998</v>
      </c>
      <c r="J15">
        <v>0.59310555458068259</v>
      </c>
      <c r="K15">
        <v>0.44815473704920461</v>
      </c>
      <c r="L15">
        <v>0.7061549232579315</v>
      </c>
      <c r="N15" s="8">
        <f t="shared" si="0"/>
        <v>0.56946683229989858</v>
      </c>
      <c r="O15" s="8">
        <f t="shared" si="1"/>
        <v>4.8114108960344147E-2</v>
      </c>
      <c r="P15" s="8">
        <f t="shared" si="2"/>
        <v>10</v>
      </c>
    </row>
    <row r="16" spans="2:16" x14ac:dyDescent="0.25">
      <c r="N16" s="9"/>
      <c r="O16" s="9"/>
      <c r="P16" s="9"/>
    </row>
    <row r="18" spans="2:17" x14ac:dyDescent="0.25">
      <c r="B18" t="s">
        <v>149</v>
      </c>
      <c r="N18" s="8" t="s">
        <v>17</v>
      </c>
      <c r="O18" s="8" t="s">
        <v>37</v>
      </c>
      <c r="P18" s="8" t="s">
        <v>175</v>
      </c>
    </row>
    <row r="19" spans="2:17" x14ac:dyDescent="0.25">
      <c r="B19">
        <v>0</v>
      </c>
      <c r="C19">
        <v>0.75698626570750083</v>
      </c>
      <c r="D19">
        <v>0.81311364741062153</v>
      </c>
      <c r="E19">
        <v>0.75698626570750083</v>
      </c>
      <c r="F19">
        <v>0.84845339409358733</v>
      </c>
      <c r="G19">
        <v>0.75698626570750083</v>
      </c>
      <c r="H19">
        <v>1.070235248249892</v>
      </c>
      <c r="I19">
        <v>0.7061549232579315</v>
      </c>
      <c r="J19">
        <v>0.59310555458068259</v>
      </c>
      <c r="N19" s="8">
        <f t="shared" ref="N19:N25" si="3">AVERAGE(C19:L19)</f>
        <v>0.78775269558940209</v>
      </c>
      <c r="O19" s="8">
        <f t="shared" ref="O19:O26" si="4">STDEV(C19:L19)/SQRT(COUNT(C19:L19))</f>
        <v>4.846014024969425E-2</v>
      </c>
      <c r="P19" s="8">
        <f t="shared" ref="P19:P26" si="5">COUNT(C19:L19)</f>
        <v>8</v>
      </c>
    </row>
    <row r="20" spans="2:17" x14ac:dyDescent="0.25">
      <c r="B20" s="72" t="s">
        <v>163</v>
      </c>
      <c r="C20">
        <v>2.7889324513040551E-2</v>
      </c>
      <c r="D20">
        <v>2.0000000000000004E-2</v>
      </c>
      <c r="E20">
        <v>3.9039117471228832E-2</v>
      </c>
      <c r="F20">
        <v>2.0000000000000004E-2</v>
      </c>
      <c r="G20">
        <v>2.0000000000000004E-2</v>
      </c>
      <c r="H20">
        <v>1.9519558735614423E-2</v>
      </c>
      <c r="I20">
        <v>2.0000000000000004E-2</v>
      </c>
      <c r="J20">
        <v>2.0000000000000004E-2</v>
      </c>
      <c r="N20" s="8">
        <f t="shared" si="3"/>
        <v>2.3306000089985478E-2</v>
      </c>
      <c r="O20" s="8">
        <f t="shared" si="4"/>
        <v>2.455035519105747E-3</v>
      </c>
      <c r="P20" s="8">
        <f t="shared" si="5"/>
        <v>8</v>
      </c>
    </row>
    <row r="21" spans="2:17" x14ac:dyDescent="0.25">
      <c r="B21" s="72" t="s">
        <v>116</v>
      </c>
      <c r="C21">
        <v>1.9519558735614423E-2</v>
      </c>
      <c r="D21">
        <v>2.0000000000000004E-2</v>
      </c>
      <c r="E21">
        <v>2.0000000000000004E-2</v>
      </c>
      <c r="F21">
        <v>2.7889324513040551E-2</v>
      </c>
      <c r="G21">
        <v>2.0000000000000004E-2</v>
      </c>
      <c r="H21">
        <v>2.7889324513040551E-2</v>
      </c>
      <c r="I21">
        <v>2.7889324513040551E-2</v>
      </c>
      <c r="J21">
        <v>2.0000000000000004E-2</v>
      </c>
      <c r="N21" s="8">
        <f t="shared" si="3"/>
        <v>2.2898441534342014E-2</v>
      </c>
      <c r="O21" s="8">
        <f t="shared" si="4"/>
        <v>1.4623088458759867E-3</v>
      </c>
      <c r="P21" s="8">
        <f t="shared" si="5"/>
        <v>8</v>
      </c>
    </row>
    <row r="22" spans="2:17" x14ac:dyDescent="0.25">
      <c r="B22" s="72" t="s">
        <v>33</v>
      </c>
      <c r="C22">
        <v>4.3606174795622302E-2</v>
      </c>
      <c r="D22">
        <v>2.7889324513040551E-2</v>
      </c>
      <c r="E22">
        <v>2.0000000000000004E-2</v>
      </c>
      <c r="F22">
        <v>5.2680755103684612E-2</v>
      </c>
      <c r="G22">
        <v>2.0000000000000004E-2</v>
      </c>
      <c r="H22">
        <v>2.0000000000000004E-2</v>
      </c>
      <c r="I22">
        <v>1.9519558735614423E-2</v>
      </c>
      <c r="J22">
        <v>2.7889324513040551E-2</v>
      </c>
      <c r="N22" s="8">
        <f t="shared" si="3"/>
        <v>2.8948142207625305E-2</v>
      </c>
      <c r="O22" s="8">
        <f t="shared" si="4"/>
        <v>4.4510090293382754E-3</v>
      </c>
      <c r="P22" s="8">
        <f t="shared" si="5"/>
        <v>8</v>
      </c>
    </row>
    <row r="23" spans="2:17" x14ac:dyDescent="0.25">
      <c r="B23" s="72" t="s">
        <v>34</v>
      </c>
      <c r="C23">
        <v>2.7889324513040551E-2</v>
      </c>
      <c r="D23">
        <v>2.346723896075651E-2</v>
      </c>
      <c r="E23">
        <v>2.7889324513040551E-2</v>
      </c>
      <c r="F23">
        <v>2.6340377551842317E-2</v>
      </c>
      <c r="G23">
        <v>2.7889324513040551E-2</v>
      </c>
      <c r="H23">
        <v>2.7889324513040551E-2</v>
      </c>
      <c r="I23">
        <v>3.1730432467779186E-2</v>
      </c>
      <c r="J23">
        <v>2.6340377551842317E-2</v>
      </c>
      <c r="N23" s="8">
        <f t="shared" si="3"/>
        <v>2.7429465573047818E-2</v>
      </c>
      <c r="O23" s="8">
        <f t="shared" si="4"/>
        <v>8.1739637145018731E-4</v>
      </c>
      <c r="P23" s="8">
        <f t="shared" si="5"/>
        <v>8</v>
      </c>
    </row>
    <row r="24" spans="2:17" x14ac:dyDescent="0.25">
      <c r="B24" s="72" t="s">
        <v>53</v>
      </c>
      <c r="C24">
        <v>2.6340377551842317E-2</v>
      </c>
      <c r="D24">
        <v>2.6340377551842317E-2</v>
      </c>
      <c r="E24">
        <v>4.6934477921513E-2</v>
      </c>
      <c r="F24">
        <v>2.6340377551842317E-2</v>
      </c>
      <c r="G24">
        <v>3.1590608810934354E-2</v>
      </c>
      <c r="H24">
        <v>1.9519558735614423E-2</v>
      </c>
      <c r="I24">
        <v>2.6340377551842317E-2</v>
      </c>
      <c r="J24">
        <v>3.1730432467779186E-2</v>
      </c>
      <c r="N24" s="8">
        <f t="shared" si="3"/>
        <v>2.9392073517901279E-2</v>
      </c>
      <c r="O24" s="8">
        <f t="shared" si="4"/>
        <v>2.8433989138898419E-3</v>
      </c>
      <c r="P24" s="8">
        <f t="shared" si="5"/>
        <v>8</v>
      </c>
    </row>
    <row r="25" spans="2:17" x14ac:dyDescent="0.25">
      <c r="B25" s="72" t="s">
        <v>35</v>
      </c>
      <c r="C25">
        <v>5.2680755103684612E-2</v>
      </c>
      <c r="D25">
        <v>5.5562021733730836E-2</v>
      </c>
      <c r="E25">
        <v>5.2680755103684612E-2</v>
      </c>
      <c r="F25">
        <v>5.2680755103684612E-2</v>
      </c>
      <c r="G25">
        <v>2.6340377551842317E-2</v>
      </c>
      <c r="H25">
        <v>1.9519558735614423E-2</v>
      </c>
      <c r="I25">
        <v>3.1730432467779186E-2</v>
      </c>
      <c r="J25">
        <v>3.1730432467779186E-2</v>
      </c>
      <c r="N25" s="8">
        <f t="shared" si="3"/>
        <v>4.0365636033474969E-2</v>
      </c>
      <c r="O25" s="8">
        <f t="shared" si="4"/>
        <v>5.1170529097013745E-3</v>
      </c>
      <c r="P25" s="8">
        <f t="shared" si="5"/>
        <v>8</v>
      </c>
    </row>
    <row r="26" spans="2:17" x14ac:dyDescent="0.25">
      <c r="B26" s="72" t="s">
        <v>54</v>
      </c>
      <c r="C26">
        <v>8.5518483580089302E-2</v>
      </c>
      <c r="D26">
        <v>9.2471955134583575E-2</v>
      </c>
      <c r="E26">
        <v>5.2680755103684612E-2</v>
      </c>
      <c r="F26">
        <v>0.1059868515872205</v>
      </c>
      <c r="G26">
        <v>5.5778649026081081E-2</v>
      </c>
      <c r="H26">
        <v>0.15587195505182541</v>
      </c>
      <c r="I26">
        <v>5.2680755103684612E-2</v>
      </c>
      <c r="J26">
        <v>6.883542391769909E-2</v>
      </c>
      <c r="N26" s="8">
        <f>AVERAGE(C26:L26)</f>
        <v>8.372810356310853E-2</v>
      </c>
      <c r="O26" s="8">
        <f t="shared" si="4"/>
        <v>1.2471887803029588E-2</v>
      </c>
      <c r="P26" s="8">
        <f t="shared" si="5"/>
        <v>8</v>
      </c>
    </row>
    <row r="27" spans="2:17" x14ac:dyDescent="0.25">
      <c r="B27" s="72" t="s">
        <v>110</v>
      </c>
      <c r="C27">
        <v>0.15587195505182541</v>
      </c>
      <c r="D27">
        <v>4.3606174795622302E-2</v>
      </c>
      <c r="E27">
        <v>0.15587195505182541</v>
      </c>
      <c r="F27">
        <v>8.5518483580089302E-2</v>
      </c>
      <c r="G27">
        <v>9.2471955134583575E-2</v>
      </c>
      <c r="H27">
        <v>7.6403638313620903E-2</v>
      </c>
      <c r="I27">
        <v>0.26515754089158844</v>
      </c>
      <c r="J27">
        <v>0.1059868515872205</v>
      </c>
      <c r="N27" s="8">
        <f>AVERAGE(C27:L27)</f>
        <v>0.122611069300797</v>
      </c>
      <c r="O27" s="8">
        <f>STDEV(C27:L27)/SQRT(COUNT(C27:L27))</f>
        <v>2.4447304982874864E-2</v>
      </c>
      <c r="P27" s="8">
        <f>COUNT(C27:L27)</f>
        <v>8</v>
      </c>
    </row>
    <row r="28" spans="2:17" x14ac:dyDescent="0.25">
      <c r="N28" s="9"/>
      <c r="O28" s="9"/>
      <c r="P28" s="9"/>
      <c r="Q28" s="9"/>
    </row>
    <row r="30" spans="2:17" x14ac:dyDescent="0.25">
      <c r="B30" t="s">
        <v>165</v>
      </c>
      <c r="N30" s="8" t="s">
        <v>17</v>
      </c>
      <c r="O30" s="8" t="s">
        <v>37</v>
      </c>
      <c r="P30" s="8" t="s">
        <v>175</v>
      </c>
    </row>
    <row r="31" spans="2:17" x14ac:dyDescent="0.25">
      <c r="B31">
        <v>0</v>
      </c>
      <c r="C31">
        <v>0.54142119163740998</v>
      </c>
      <c r="D31">
        <v>0.84845339409358733</v>
      </c>
      <c r="E31">
        <v>0.84845339409358733</v>
      </c>
      <c r="F31">
        <v>1.0239906708906508</v>
      </c>
      <c r="G31">
        <v>0.53001967483897028</v>
      </c>
      <c r="H31">
        <v>0.75698626570750083</v>
      </c>
      <c r="I31">
        <v>0.62888031383928367</v>
      </c>
      <c r="J31">
        <v>0.7061549232579315</v>
      </c>
      <c r="N31" s="8">
        <f>AVERAGE(C31:L31)</f>
        <v>0.73554497854486522</v>
      </c>
      <c r="O31" s="8">
        <f t="shared" ref="O31:O38" si="6">STDEV(C31:L31)/SQRT(COUNT(C31:L31))</f>
        <v>5.9958778694897984E-2</v>
      </c>
      <c r="P31" s="8">
        <f t="shared" ref="P31:P38" si="7">COUNT(C31:L31)</f>
        <v>8</v>
      </c>
    </row>
    <row r="32" spans="2:17" x14ac:dyDescent="0.25">
      <c r="B32" s="72" t="s">
        <v>163</v>
      </c>
      <c r="C32">
        <v>3.9039117471228832E-2</v>
      </c>
      <c r="D32">
        <v>3.1730432467779186E-2</v>
      </c>
      <c r="E32">
        <v>2.0000000000000004E-2</v>
      </c>
      <c r="F32">
        <v>3.1730432467779186E-2</v>
      </c>
      <c r="G32">
        <v>2.0000000000000004E-2</v>
      </c>
      <c r="H32">
        <v>5.5778649026081081E-2</v>
      </c>
      <c r="I32">
        <v>2.346723896075651E-2</v>
      </c>
      <c r="J32">
        <v>2.6340377551842317E-2</v>
      </c>
      <c r="N32" s="8">
        <f t="shared" ref="N32:N37" si="8">AVERAGE(C32:L32)</f>
        <v>3.1010780993183395E-2</v>
      </c>
      <c r="O32" s="8">
        <f t="shared" si="6"/>
        <v>4.2260450120335889E-3</v>
      </c>
      <c r="P32" s="8">
        <f t="shared" si="7"/>
        <v>8</v>
      </c>
    </row>
    <row r="33" spans="2:16" x14ac:dyDescent="0.25">
      <c r="B33" s="72" t="s">
        <v>116</v>
      </c>
      <c r="C33">
        <v>2.0000000000000004E-2</v>
      </c>
      <c r="D33">
        <v>2.0000000000000004E-2</v>
      </c>
      <c r="E33">
        <v>2.0000000000000004E-2</v>
      </c>
      <c r="F33">
        <v>3.1590608810934354E-2</v>
      </c>
      <c r="G33">
        <v>2.7889324513040551E-2</v>
      </c>
      <c r="H33">
        <v>3.1590608810934354E-2</v>
      </c>
      <c r="I33">
        <v>2.0000000000000004E-2</v>
      </c>
      <c r="J33">
        <v>2.6340377551842317E-2</v>
      </c>
      <c r="N33" s="8">
        <f t="shared" si="8"/>
        <v>2.4676364960843952E-2</v>
      </c>
      <c r="O33" s="8">
        <f t="shared" si="6"/>
        <v>1.8716834478051405E-3</v>
      </c>
      <c r="P33" s="8">
        <f t="shared" si="7"/>
        <v>8</v>
      </c>
    </row>
    <row r="34" spans="2:16" x14ac:dyDescent="0.25">
      <c r="B34" s="72" t="s">
        <v>33</v>
      </c>
      <c r="C34">
        <v>2.0000000000000004E-2</v>
      </c>
      <c r="D34">
        <v>3.1730432467779186E-2</v>
      </c>
      <c r="E34">
        <v>2.7889324513040551E-2</v>
      </c>
      <c r="F34">
        <v>3.1590608810934354E-2</v>
      </c>
      <c r="G34">
        <v>2.0000000000000004E-2</v>
      </c>
      <c r="H34">
        <v>6.3219636051911887E-2</v>
      </c>
      <c r="I34">
        <v>1.9519558735614423E-2</v>
      </c>
      <c r="J34">
        <v>3.1730432467779186E-2</v>
      </c>
      <c r="N34" s="8">
        <f t="shared" si="8"/>
        <v>3.0709999130882449E-2</v>
      </c>
      <c r="O34" s="8">
        <f t="shared" si="6"/>
        <v>5.0397081456785564E-3</v>
      </c>
      <c r="P34" s="8">
        <f t="shared" si="7"/>
        <v>8</v>
      </c>
    </row>
    <row r="35" spans="2:16" x14ac:dyDescent="0.25">
      <c r="B35" s="72" t="s">
        <v>34</v>
      </c>
      <c r="C35">
        <v>3.1590608810934354E-2</v>
      </c>
      <c r="D35">
        <v>6.3219636051911887E-2</v>
      </c>
      <c r="E35">
        <v>6.3219636051911887E-2</v>
      </c>
      <c r="F35">
        <v>4.2681335068985291E-2</v>
      </c>
      <c r="G35">
        <v>2.6340377551842317E-2</v>
      </c>
      <c r="H35">
        <v>6.8359997790912591E-2</v>
      </c>
      <c r="I35">
        <v>8.5518483580089302E-2</v>
      </c>
      <c r="J35">
        <v>5.5562021733730836E-2</v>
      </c>
      <c r="N35" s="8">
        <f t="shared" si="8"/>
        <v>5.4561512080039801E-2</v>
      </c>
      <c r="O35" s="8">
        <f t="shared" si="6"/>
        <v>7.0265986618082109E-3</v>
      </c>
      <c r="P35" s="8">
        <f t="shared" si="7"/>
        <v>8</v>
      </c>
    </row>
    <row r="36" spans="2:16" x14ac:dyDescent="0.25">
      <c r="B36" s="72" t="s">
        <v>53</v>
      </c>
      <c r="C36">
        <v>4.6934477921513E-2</v>
      </c>
      <c r="D36">
        <v>8.9699904910611458E-2</v>
      </c>
      <c r="E36">
        <v>5.5778649026081081E-2</v>
      </c>
      <c r="F36">
        <v>8.22852589161195E-2</v>
      </c>
      <c r="G36">
        <v>8.9699904910611458E-2</v>
      </c>
      <c r="H36">
        <v>5.2680755103684612E-2</v>
      </c>
      <c r="I36">
        <v>6.8359997790912591E-2</v>
      </c>
      <c r="J36">
        <v>5.5562021733730836E-2</v>
      </c>
      <c r="N36" s="8">
        <f t="shared" si="8"/>
        <v>6.7625121289158069E-2</v>
      </c>
      <c r="O36" s="8">
        <f t="shared" si="6"/>
        <v>6.1634665312729955E-3</v>
      </c>
      <c r="P36" s="8">
        <f t="shared" si="7"/>
        <v>8</v>
      </c>
    </row>
    <row r="37" spans="2:16" x14ac:dyDescent="0.25">
      <c r="B37" s="72" t="s">
        <v>35</v>
      </c>
      <c r="C37">
        <v>0.21683030597616573</v>
      </c>
      <c r="D37">
        <v>0.15587195505182541</v>
      </c>
      <c r="E37">
        <v>0.21683030597616573</v>
      </c>
      <c r="F37">
        <v>0.26515754089158844</v>
      </c>
      <c r="G37">
        <v>0.12761801424580746</v>
      </c>
      <c r="H37">
        <v>0.32563867776995803</v>
      </c>
      <c r="I37">
        <v>0.15587195505182541</v>
      </c>
      <c r="J37">
        <v>5.5562021733730836E-2</v>
      </c>
      <c r="N37" s="8">
        <f t="shared" si="8"/>
        <v>0.18992259708713341</v>
      </c>
      <c r="O37" s="8">
        <f t="shared" si="6"/>
        <v>2.9815120390632405E-2</v>
      </c>
      <c r="P37" s="8">
        <f t="shared" si="7"/>
        <v>8</v>
      </c>
    </row>
    <row r="38" spans="2:16" x14ac:dyDescent="0.25">
      <c r="B38" s="72" t="s">
        <v>54</v>
      </c>
      <c r="C38">
        <v>0.75698626570750083</v>
      </c>
      <c r="D38">
        <v>0.7061549232579315</v>
      </c>
      <c r="E38">
        <v>0.4427425380774605</v>
      </c>
      <c r="F38">
        <v>0.19154198448866033</v>
      </c>
      <c r="G38">
        <v>0.4427425380774605</v>
      </c>
      <c r="H38">
        <v>0.54142119163740998</v>
      </c>
      <c r="I38">
        <v>0.4427425380774605</v>
      </c>
      <c r="J38">
        <v>0.3620489150608403</v>
      </c>
      <c r="N38" s="8">
        <f>AVERAGE(C38:L38)</f>
        <v>0.4857976117980905</v>
      </c>
      <c r="O38" s="8">
        <f t="shared" si="6"/>
        <v>6.4455957502536104E-2</v>
      </c>
      <c r="P38" s="8">
        <f t="shared" si="7"/>
        <v>8</v>
      </c>
    </row>
    <row r="39" spans="2:16" x14ac:dyDescent="0.25">
      <c r="B39" s="72" t="s">
        <v>110</v>
      </c>
      <c r="C39">
        <v>1.0239906708906508</v>
      </c>
      <c r="D39">
        <v>0.3620489150608403</v>
      </c>
      <c r="E39">
        <v>0.7061549232579315</v>
      </c>
      <c r="F39">
        <v>0.50948951438864865</v>
      </c>
      <c r="G39">
        <v>0.4427425380774605</v>
      </c>
      <c r="H39">
        <v>0.4427425380774605</v>
      </c>
      <c r="I39">
        <v>0.84845339409358733</v>
      </c>
      <c r="J39">
        <v>0.3620489150608403</v>
      </c>
      <c r="N39" s="8">
        <f>AVERAGE(C39:L39)</f>
        <v>0.58720892611342745</v>
      </c>
      <c r="O39" s="8">
        <f>STDEV(C39:L39)/SQRT(COUNT(C39:L39))</f>
        <v>8.6844540653640084E-2</v>
      </c>
      <c r="P39" s="8">
        <f>COUNT(C39:L39)</f>
        <v>8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H39"/>
  <sheetViews>
    <sheetView workbookViewId="0">
      <selection activeCell="R29" sqref="R29"/>
    </sheetView>
  </sheetViews>
  <sheetFormatPr defaultRowHeight="15" x14ac:dyDescent="0.25"/>
  <sheetData>
    <row r="3" spans="7:8" x14ac:dyDescent="0.25">
      <c r="G3" s="13" t="s">
        <v>97</v>
      </c>
    </row>
    <row r="5" spans="7:8" x14ac:dyDescent="0.25">
      <c r="G5" t="s">
        <v>42</v>
      </c>
      <c r="H5" t="s">
        <v>73</v>
      </c>
    </row>
    <row r="6" spans="7:8" x14ac:dyDescent="0.25">
      <c r="G6" s="1">
        <v>203.99440000000001</v>
      </c>
      <c r="H6" s="1">
        <v>154.7559</v>
      </c>
    </row>
    <row r="7" spans="7:8" x14ac:dyDescent="0.25">
      <c r="G7" s="1">
        <v>227.9</v>
      </c>
      <c r="H7" s="1">
        <v>165.10310000000001</v>
      </c>
    </row>
    <row r="8" spans="7:8" x14ac:dyDescent="0.25">
      <c r="G8" s="1">
        <v>235.0361</v>
      </c>
      <c r="H8" s="1">
        <v>162.9623</v>
      </c>
    </row>
    <row r="9" spans="7:8" x14ac:dyDescent="0.25">
      <c r="G9" s="1">
        <v>215.05520000000001</v>
      </c>
      <c r="H9" s="1">
        <v>157.96709999999999</v>
      </c>
    </row>
    <row r="10" spans="7:8" x14ac:dyDescent="0.25">
      <c r="G10" s="1">
        <v>186.15430000000001</v>
      </c>
      <c r="H10" s="1">
        <v>157.6103</v>
      </c>
    </row>
    <row r="11" spans="7:8" x14ac:dyDescent="0.25">
      <c r="G11" s="1">
        <v>193.6472</v>
      </c>
      <c r="H11" s="1">
        <v>153.68549999999999</v>
      </c>
    </row>
    <row r="12" spans="7:8" x14ac:dyDescent="0.25">
      <c r="G12" s="1">
        <v>186.86789999999999</v>
      </c>
      <c r="H12" s="1">
        <v>149.40379999999999</v>
      </c>
    </row>
    <row r="13" spans="7:8" x14ac:dyDescent="0.25">
      <c r="G13" s="1">
        <v>177.59110000000001</v>
      </c>
      <c r="H13" s="1">
        <v>145.83580000000001</v>
      </c>
    </row>
    <row r="14" spans="7:8" x14ac:dyDescent="0.25">
      <c r="G14" s="1">
        <v>167.2439</v>
      </c>
      <c r="H14" s="1">
        <v>0</v>
      </c>
    </row>
    <row r="15" spans="7:8" x14ac:dyDescent="0.25">
      <c r="G15" s="1">
        <v>202.92400000000001</v>
      </c>
      <c r="H15" s="1">
        <v>0</v>
      </c>
    </row>
    <row r="16" spans="7:8" x14ac:dyDescent="0.25">
      <c r="G16" s="1">
        <v>193.6472</v>
      </c>
      <c r="H16" s="1">
        <v>0</v>
      </c>
    </row>
    <row r="17" spans="7:8" x14ac:dyDescent="0.25">
      <c r="G17" s="1">
        <v>201.14</v>
      </c>
      <c r="H17" s="1">
        <v>0</v>
      </c>
    </row>
    <row r="18" spans="7:8" x14ac:dyDescent="0.25">
      <c r="G18" s="1">
        <v>160.1079</v>
      </c>
      <c r="H18" s="1">
        <v>0</v>
      </c>
    </row>
    <row r="19" spans="7:8" x14ac:dyDescent="0.25">
      <c r="G19" s="1">
        <v>174.37989999999999</v>
      </c>
      <c r="H19" s="1">
        <v>0</v>
      </c>
    </row>
    <row r="20" spans="7:8" x14ac:dyDescent="0.25">
      <c r="G20" s="1">
        <v>224.33199999999999</v>
      </c>
      <c r="H20" s="1">
        <v>66.057649999999995</v>
      </c>
    </row>
    <row r="21" spans="7:8" x14ac:dyDescent="0.25">
      <c r="G21" s="1">
        <v>156.1831</v>
      </c>
      <c r="H21" s="1">
        <v>59.665199999999999</v>
      </c>
    </row>
    <row r="22" spans="7:8" x14ac:dyDescent="0.25">
      <c r="G22" s="1">
        <v>281.77699999999999</v>
      </c>
      <c r="H22" s="1">
        <v>61.03425</v>
      </c>
    </row>
    <row r="23" spans="7:8" x14ac:dyDescent="0.25">
      <c r="G23" s="1">
        <v>324.59309999999999</v>
      </c>
      <c r="H23" s="1">
        <v>31.024080000000001</v>
      </c>
    </row>
    <row r="24" spans="7:8" x14ac:dyDescent="0.25">
      <c r="G24" s="1">
        <v>125.4982</v>
      </c>
      <c r="H24" s="1">
        <v>-91.221999999999994</v>
      </c>
    </row>
    <row r="25" spans="7:8" x14ac:dyDescent="0.25">
      <c r="G25" s="1">
        <v>127.9958</v>
      </c>
      <c r="H25" s="1">
        <v>106.4739</v>
      </c>
    </row>
    <row r="26" spans="7:8" x14ac:dyDescent="0.25">
      <c r="G26" s="1">
        <v>151.9015</v>
      </c>
      <c r="H26" s="1">
        <v>102.3218</v>
      </c>
    </row>
    <row r="27" spans="7:8" x14ac:dyDescent="0.25">
      <c r="G27" s="1">
        <v>166.53030000000001</v>
      </c>
      <c r="H27" s="1"/>
    </row>
    <row r="28" spans="7:8" x14ac:dyDescent="0.25">
      <c r="G28" s="1">
        <v>192.61670000000001</v>
      </c>
      <c r="H28" s="1"/>
    </row>
    <row r="29" spans="7:8" x14ac:dyDescent="0.25">
      <c r="G29" s="1">
        <v>-27.243300000000001</v>
      </c>
      <c r="H29" s="1"/>
    </row>
    <row r="30" spans="7:8" x14ac:dyDescent="0.25">
      <c r="G30" s="1">
        <v>-11.899800000000001</v>
      </c>
      <c r="H30" s="1"/>
    </row>
    <row r="31" spans="7:8" x14ac:dyDescent="0.25">
      <c r="G31" s="1">
        <v>40.893909999999998</v>
      </c>
      <c r="H31" s="1"/>
    </row>
    <row r="32" spans="7:8" x14ac:dyDescent="0.25">
      <c r="G32" s="1">
        <v>74.938779999999994</v>
      </c>
      <c r="H32" s="1"/>
    </row>
    <row r="33" spans="6:8" x14ac:dyDescent="0.25">
      <c r="G33" s="1">
        <v>95.319249999999997</v>
      </c>
      <c r="H33" s="1"/>
    </row>
    <row r="34" spans="6:8" x14ac:dyDescent="0.25">
      <c r="G34" s="1">
        <v>165.1156</v>
      </c>
      <c r="H34" s="1"/>
    </row>
    <row r="35" spans="6:8" x14ac:dyDescent="0.25">
      <c r="G35" s="1">
        <v>76.787009999999995</v>
      </c>
      <c r="H35" s="1"/>
    </row>
    <row r="37" spans="6:8" x14ac:dyDescent="0.25">
      <c r="F37" s="8" t="s">
        <v>28</v>
      </c>
      <c r="G37" s="8">
        <f>AVERAGE(G6:G35)</f>
        <v>163.03427500000001</v>
      </c>
      <c r="H37" s="8">
        <f>AVERAGE(H6:H35)</f>
        <v>75.365651428571411</v>
      </c>
    </row>
    <row r="38" spans="6:8" x14ac:dyDescent="0.25">
      <c r="F38" s="8" t="s">
        <v>18</v>
      </c>
      <c r="G38" s="8">
        <f>STDEV(G6:G35)/SQRT(COUNT(G6:G35))</f>
        <v>13.951102939740705</v>
      </c>
      <c r="H38" s="8">
        <f>STDEV(H6:H35)/SQRT(COUNT(H6:H35))</f>
        <v>16.777824213196659</v>
      </c>
    </row>
    <row r="39" spans="6:8" x14ac:dyDescent="0.25">
      <c r="F39" s="8" t="s">
        <v>77</v>
      </c>
      <c r="G39" s="8">
        <f>COUNT(G6:G35)</f>
        <v>30</v>
      </c>
      <c r="H39" s="8">
        <f>COUNT(H6:H35)</f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52"/>
  <sheetViews>
    <sheetView tabSelected="1" topLeftCell="A22" workbookViewId="0">
      <selection activeCell="K38" sqref="K38"/>
    </sheetView>
  </sheetViews>
  <sheetFormatPr defaultRowHeight="15" x14ac:dyDescent="0.25"/>
  <sheetData>
    <row r="3" spans="2:30" x14ac:dyDescent="0.25">
      <c r="B3" s="13" t="s">
        <v>146</v>
      </c>
    </row>
    <row r="4" spans="2:30" x14ac:dyDescent="0.25">
      <c r="S4" s="86"/>
      <c r="T4" s="86"/>
      <c r="U4" s="86"/>
      <c r="V4" s="86"/>
      <c r="W4" s="86"/>
      <c r="X4" s="86"/>
    </row>
    <row r="5" spans="2:30" x14ac:dyDescent="0.25">
      <c r="B5" t="s">
        <v>144</v>
      </c>
      <c r="N5" s="8" t="s">
        <v>17</v>
      </c>
      <c r="O5" s="8" t="s">
        <v>37</v>
      </c>
      <c r="P5" s="8" t="s">
        <v>175</v>
      </c>
      <c r="S5" s="1"/>
      <c r="T5" s="1"/>
      <c r="U5" s="1"/>
      <c r="V5" s="1"/>
      <c r="W5" s="1"/>
      <c r="X5" s="1"/>
    </row>
    <row r="6" spans="2:30" x14ac:dyDescent="0.25">
      <c r="B6" s="25">
        <v>0</v>
      </c>
      <c r="C6">
        <v>7.7472222222222227</v>
      </c>
      <c r="D6">
        <v>7.951666666666668</v>
      </c>
      <c r="E6">
        <v>7.12</v>
      </c>
      <c r="F6">
        <v>7.1583333333333341</v>
      </c>
      <c r="G6">
        <v>6.83</v>
      </c>
      <c r="H6">
        <v>9.2899999999999991</v>
      </c>
      <c r="I6">
        <v>7.74</v>
      </c>
      <c r="J6">
        <v>6.51</v>
      </c>
      <c r="K6">
        <v>8.1150000000000002</v>
      </c>
      <c r="L6">
        <v>8.23</v>
      </c>
      <c r="N6" s="55">
        <f>AVERAGE(C6:L6)</f>
        <v>7.6692222222222224</v>
      </c>
      <c r="O6" s="8">
        <f>STDEV(C6:L6)/SQRT(COUNT(C6:L6))</f>
        <v>0.25477050917576582</v>
      </c>
      <c r="P6" s="8">
        <f>COUNT(C6:L6)</f>
        <v>10</v>
      </c>
      <c r="S6" s="1"/>
      <c r="T6" s="1"/>
      <c r="U6" s="1"/>
      <c r="V6" s="1"/>
      <c r="W6" s="1"/>
      <c r="X6" s="1"/>
    </row>
    <row r="7" spans="2:30" x14ac:dyDescent="0.25">
      <c r="B7" s="25">
        <v>1</v>
      </c>
      <c r="C7">
        <v>2.5449999999999999</v>
      </c>
      <c r="D7">
        <v>2.3449999999999998</v>
      </c>
      <c r="E7">
        <v>2.58</v>
      </c>
      <c r="F7">
        <v>2.5550000000000002</v>
      </c>
      <c r="G7">
        <v>1.9100000000000001</v>
      </c>
      <c r="H7">
        <v>3.3</v>
      </c>
      <c r="I7">
        <v>2.1850000000000001</v>
      </c>
      <c r="J7">
        <v>2.4750000000000001</v>
      </c>
      <c r="K7">
        <v>3.165</v>
      </c>
      <c r="L7">
        <v>3.4850000000000003</v>
      </c>
      <c r="N7" s="55">
        <f t="shared" ref="N7:N9" si="0">AVERAGE(C7:L7)</f>
        <v>2.6544999999999996</v>
      </c>
      <c r="O7" s="8">
        <f t="shared" ref="O7:O9" si="1">STDEV(C7:L7)/SQRT(COUNT(C7:L7))</f>
        <v>0.15976275814121721</v>
      </c>
      <c r="P7" s="8">
        <f t="shared" ref="P7:P9" si="2">COUNT(C7:L7)</f>
        <v>10</v>
      </c>
      <c r="S7" s="1"/>
      <c r="T7" s="1"/>
      <c r="U7" s="1"/>
      <c r="V7" s="1"/>
      <c r="W7" s="1"/>
      <c r="X7" s="1"/>
    </row>
    <row r="8" spans="2:30" x14ac:dyDescent="0.25">
      <c r="B8" s="25">
        <v>6</v>
      </c>
      <c r="C8">
        <v>2.8150000000000004</v>
      </c>
      <c r="D8">
        <v>2.1150000000000002</v>
      </c>
      <c r="E8">
        <v>2.7850000000000001</v>
      </c>
      <c r="F8">
        <v>3.2250000000000001</v>
      </c>
      <c r="G8">
        <v>2.4550000000000001</v>
      </c>
      <c r="H8">
        <v>2.71</v>
      </c>
      <c r="I8">
        <v>1.7</v>
      </c>
      <c r="J8">
        <v>2.5700000000000003</v>
      </c>
      <c r="K8">
        <v>2.5649999999999999</v>
      </c>
      <c r="L8">
        <v>1.8199999999999998</v>
      </c>
      <c r="N8" s="55">
        <f t="shared" si="0"/>
        <v>2.476</v>
      </c>
      <c r="O8" s="8">
        <f t="shared" si="1"/>
        <v>0.14930170796075964</v>
      </c>
      <c r="P8" s="8">
        <f t="shared" si="2"/>
        <v>10</v>
      </c>
      <c r="S8" s="1"/>
      <c r="T8" s="1"/>
      <c r="U8" s="1"/>
      <c r="V8" s="1"/>
      <c r="W8" s="1"/>
      <c r="X8" s="1"/>
    </row>
    <row r="9" spans="2:30" x14ac:dyDescent="0.25">
      <c r="B9" s="25">
        <v>1</v>
      </c>
      <c r="C9">
        <v>2.7749999999999999</v>
      </c>
      <c r="D9">
        <v>4.0749999999999993</v>
      </c>
      <c r="E9">
        <v>3.71</v>
      </c>
      <c r="F9">
        <v>3.88</v>
      </c>
      <c r="G9">
        <v>2.0949999999999998</v>
      </c>
      <c r="H9">
        <v>3.82</v>
      </c>
      <c r="I9">
        <v>1.8266666666666669</v>
      </c>
      <c r="J9">
        <v>3.6749999999999998</v>
      </c>
      <c r="K9">
        <v>2.6500000000000004</v>
      </c>
      <c r="L9">
        <v>3.5750000000000002</v>
      </c>
      <c r="N9" s="55">
        <f t="shared" si="0"/>
        <v>3.2081666666666671</v>
      </c>
      <c r="O9" s="8">
        <f t="shared" si="1"/>
        <v>0.25447773314509547</v>
      </c>
      <c r="P9" s="8">
        <f t="shared" si="2"/>
        <v>10</v>
      </c>
      <c r="S9" s="1"/>
      <c r="T9" s="1"/>
      <c r="U9" s="1"/>
      <c r="V9" s="1"/>
      <c r="W9" s="1"/>
      <c r="X9" s="1"/>
    </row>
    <row r="10" spans="2:30" x14ac:dyDescent="0.25">
      <c r="B10" s="25">
        <v>2</v>
      </c>
      <c r="C10">
        <v>4.4000000000000004</v>
      </c>
      <c r="D10">
        <v>4.7450000000000001</v>
      </c>
      <c r="E10">
        <v>4.49</v>
      </c>
      <c r="F10">
        <v>4.2050000000000001</v>
      </c>
      <c r="G10">
        <v>2.74</v>
      </c>
      <c r="H10">
        <v>3.91</v>
      </c>
      <c r="I10">
        <v>1.8450000000000002</v>
      </c>
      <c r="J10">
        <v>2.585</v>
      </c>
      <c r="K10">
        <v>4.8450000000000006</v>
      </c>
      <c r="L10">
        <v>4.0350000000000001</v>
      </c>
      <c r="N10" s="55">
        <f t="shared" ref="N10:N18" si="3">AVERAGE(C10:L10)</f>
        <v>3.78</v>
      </c>
      <c r="O10" s="8">
        <f t="shared" ref="O10:O18" si="4">STDEV(C10:L10)/SQRT(COUNT(C10:L10))</f>
        <v>0.32438574430932021</v>
      </c>
      <c r="P10" s="8">
        <f t="shared" ref="P10:P18" si="5">COUNT(C10:L10)</f>
        <v>10</v>
      </c>
      <c r="S10" s="1"/>
      <c r="T10" s="1"/>
      <c r="U10" s="1"/>
      <c r="V10" s="1"/>
      <c r="W10" s="1"/>
      <c r="X10" s="1"/>
    </row>
    <row r="11" spans="2:30" x14ac:dyDescent="0.25">
      <c r="B11" s="25">
        <v>4</v>
      </c>
      <c r="C11">
        <v>4.1400000000000006</v>
      </c>
      <c r="D11">
        <v>4.03</v>
      </c>
      <c r="E11">
        <v>4.13</v>
      </c>
      <c r="F11">
        <v>4.8066666666666675</v>
      </c>
      <c r="G11">
        <v>4.8550000000000004</v>
      </c>
      <c r="H11">
        <v>2.02</v>
      </c>
      <c r="I11">
        <v>2.6849999999999996</v>
      </c>
      <c r="J11">
        <v>2.2925</v>
      </c>
      <c r="K11">
        <v>3.2800000000000002</v>
      </c>
      <c r="L11">
        <v>2.4649999999999999</v>
      </c>
      <c r="N11" s="55">
        <f t="shared" si="3"/>
        <v>3.4704166666666665</v>
      </c>
      <c r="O11" s="8">
        <f t="shared" si="4"/>
        <v>0.33423806039785298</v>
      </c>
      <c r="P11" s="8">
        <f t="shared" si="5"/>
        <v>10</v>
      </c>
      <c r="S11" s="1"/>
      <c r="T11" s="1"/>
      <c r="U11" s="1"/>
      <c r="V11" s="1"/>
      <c r="W11" s="1"/>
      <c r="X11" s="1"/>
    </row>
    <row r="12" spans="2:30" x14ac:dyDescent="0.25">
      <c r="B12" s="25">
        <v>5</v>
      </c>
      <c r="C12">
        <v>4.1449999999999996</v>
      </c>
      <c r="D12">
        <v>3.64</v>
      </c>
      <c r="E12">
        <v>4.1150000000000002</v>
      </c>
      <c r="F12">
        <v>5.293333333333333</v>
      </c>
      <c r="G12">
        <v>4.1450000000000005</v>
      </c>
      <c r="H12">
        <v>4.165</v>
      </c>
      <c r="I12">
        <v>3.3849999999999998</v>
      </c>
      <c r="J12">
        <v>5.32</v>
      </c>
      <c r="K12">
        <v>3.6399999999999997</v>
      </c>
      <c r="L12">
        <v>3.64</v>
      </c>
      <c r="N12" s="55">
        <f t="shared" si="3"/>
        <v>4.148833333333334</v>
      </c>
      <c r="O12" s="8">
        <f t="shared" si="4"/>
        <v>0.2119518420144848</v>
      </c>
      <c r="P12" s="8">
        <f t="shared" si="5"/>
        <v>10</v>
      </c>
      <c r="S12" s="1"/>
      <c r="T12" s="1"/>
      <c r="U12" s="1"/>
      <c r="V12" s="1"/>
      <c r="W12" s="1"/>
      <c r="X12" s="1"/>
    </row>
    <row r="13" spans="2:30" x14ac:dyDescent="0.25">
      <c r="B13" s="25">
        <v>6</v>
      </c>
      <c r="C13">
        <v>2.93</v>
      </c>
      <c r="D13">
        <v>3.8650000000000002</v>
      </c>
      <c r="E13">
        <v>3.33</v>
      </c>
      <c r="F13">
        <v>4.9849999999999994</v>
      </c>
      <c r="G13">
        <v>4.8949999999999996</v>
      </c>
      <c r="H13">
        <v>4.03</v>
      </c>
      <c r="I13">
        <v>4.665</v>
      </c>
      <c r="J13">
        <v>3.9249999999999998</v>
      </c>
      <c r="K13">
        <v>5.3149999999999995</v>
      </c>
      <c r="L13">
        <v>5.35</v>
      </c>
      <c r="N13" s="55">
        <f t="shared" si="3"/>
        <v>4.3289999999999997</v>
      </c>
      <c r="O13" s="8">
        <f t="shared" si="4"/>
        <v>0.26460326696563857</v>
      </c>
      <c r="P13" s="8">
        <f t="shared" si="5"/>
        <v>10</v>
      </c>
      <c r="S13" s="1"/>
      <c r="T13" s="1"/>
      <c r="U13" s="1"/>
      <c r="V13" s="1"/>
      <c r="W13" s="1"/>
      <c r="X13" s="1"/>
    </row>
    <row r="14" spans="2:30" x14ac:dyDescent="0.25">
      <c r="B14" s="25">
        <v>8</v>
      </c>
      <c r="C14">
        <v>4.34</v>
      </c>
      <c r="D14">
        <v>4.9700000000000006</v>
      </c>
      <c r="E14">
        <v>5.65</v>
      </c>
      <c r="F14">
        <v>4.7433333333333332</v>
      </c>
      <c r="G14">
        <v>2.8250000000000002</v>
      </c>
      <c r="H14">
        <v>5.6099999999999994</v>
      </c>
      <c r="I14">
        <v>5.0250000000000004</v>
      </c>
      <c r="J14">
        <v>4.5599999999999996</v>
      </c>
      <c r="K14">
        <v>5.2650000000000006</v>
      </c>
      <c r="L14">
        <v>6.07</v>
      </c>
      <c r="N14" s="55">
        <f t="shared" si="3"/>
        <v>4.9058333333333337</v>
      </c>
      <c r="O14" s="8">
        <f t="shared" si="4"/>
        <v>0.2857403476870144</v>
      </c>
      <c r="P14" s="8">
        <f t="shared" si="5"/>
        <v>10</v>
      </c>
      <c r="S14" s="1"/>
      <c r="T14" s="1"/>
      <c r="U14" s="1"/>
      <c r="V14" s="1"/>
      <c r="W14" s="1"/>
      <c r="X14" s="1"/>
    </row>
    <row r="15" spans="2:30" x14ac:dyDescent="0.25">
      <c r="N15" s="56"/>
      <c r="O15" s="4"/>
      <c r="P15" s="4"/>
      <c r="Q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x14ac:dyDescent="0.25">
      <c r="B16" t="s">
        <v>145</v>
      </c>
      <c r="N16" s="8" t="s">
        <v>17</v>
      </c>
      <c r="O16" s="8" t="s">
        <v>37</v>
      </c>
      <c r="P16" s="8" t="s">
        <v>175</v>
      </c>
    </row>
    <row r="17" spans="2:24" x14ac:dyDescent="0.25">
      <c r="B17" s="25">
        <v>0</v>
      </c>
      <c r="C17">
        <v>7.8850000000000007</v>
      </c>
      <c r="D17">
        <v>7.1366666666666667</v>
      </c>
      <c r="E17">
        <v>6.413333333333334</v>
      </c>
      <c r="F17">
        <v>8.4600000000000009</v>
      </c>
      <c r="G17">
        <v>7.34</v>
      </c>
      <c r="H17">
        <v>7.4450000000000003</v>
      </c>
      <c r="I17">
        <v>8.02</v>
      </c>
      <c r="J17">
        <v>6.8</v>
      </c>
      <c r="K17">
        <v>6.96</v>
      </c>
      <c r="L17">
        <v>8.9550000000000001</v>
      </c>
      <c r="N17" s="55">
        <f>AVERAGE(C17:L17)</f>
        <v>7.5414999999999992</v>
      </c>
      <c r="O17" s="8">
        <f t="shared" si="4"/>
        <v>0.24862081917730677</v>
      </c>
      <c r="P17" s="8">
        <f t="shared" si="5"/>
        <v>10</v>
      </c>
      <c r="S17" s="86"/>
      <c r="T17" s="86"/>
      <c r="U17" s="86"/>
      <c r="V17" s="86"/>
      <c r="W17" s="86"/>
      <c r="X17" s="86"/>
    </row>
    <row r="18" spans="2:24" x14ac:dyDescent="0.25">
      <c r="B18" s="25">
        <v>1</v>
      </c>
      <c r="C18">
        <v>2.17</v>
      </c>
      <c r="D18">
        <v>2.2000000000000002</v>
      </c>
      <c r="E18">
        <v>2.38</v>
      </c>
      <c r="F18">
        <v>2.125</v>
      </c>
      <c r="G18">
        <v>3.4850000000000003</v>
      </c>
      <c r="H18">
        <v>2.09</v>
      </c>
      <c r="I18">
        <v>1.9750000000000001</v>
      </c>
      <c r="J18">
        <v>2.5149999999999997</v>
      </c>
      <c r="K18">
        <v>3.74</v>
      </c>
      <c r="L18">
        <v>2.8849999999999998</v>
      </c>
      <c r="N18" s="55">
        <f t="shared" si="3"/>
        <v>2.5564999999999998</v>
      </c>
      <c r="O18" s="8">
        <f t="shared" si="4"/>
        <v>0.1949929485904556</v>
      </c>
      <c r="P18" s="8">
        <f t="shared" si="5"/>
        <v>10</v>
      </c>
      <c r="S18" s="1"/>
      <c r="T18" s="1"/>
      <c r="U18" s="1"/>
      <c r="V18" s="1"/>
      <c r="W18" s="1"/>
      <c r="X18" s="1"/>
    </row>
    <row r="19" spans="2:24" x14ac:dyDescent="0.25">
      <c r="B19" s="25">
        <v>6</v>
      </c>
      <c r="C19">
        <v>2.585</v>
      </c>
      <c r="D19">
        <v>2.8049999999999997</v>
      </c>
      <c r="E19">
        <v>1.8849999999999998</v>
      </c>
      <c r="F19">
        <v>1.71</v>
      </c>
      <c r="G19">
        <v>2.7850000000000001</v>
      </c>
      <c r="H19">
        <v>2.4299999999999997</v>
      </c>
      <c r="I19">
        <v>2.1949999999999998</v>
      </c>
      <c r="J19">
        <v>2.8333333333333335</v>
      </c>
      <c r="K19">
        <v>3.125</v>
      </c>
      <c r="L19">
        <v>1.65</v>
      </c>
      <c r="N19" s="55">
        <f t="shared" ref="N19:N25" si="6">AVERAGE(C19:L19)</f>
        <v>2.4003333333333332</v>
      </c>
      <c r="O19" s="8">
        <f t="shared" ref="O19:O25" si="7">STDEV(C19:L19)/SQRT(COUNT(C19:L19))</f>
        <v>0.16352460455936407</v>
      </c>
      <c r="P19" s="8">
        <f t="shared" ref="P19:P25" si="8">COUNT(C19:L19)</f>
        <v>10</v>
      </c>
      <c r="S19" s="1"/>
      <c r="T19" s="1"/>
      <c r="U19" s="1"/>
      <c r="V19" s="1"/>
      <c r="W19" s="1"/>
      <c r="X19" s="1"/>
    </row>
    <row r="20" spans="2:24" x14ac:dyDescent="0.25">
      <c r="B20" s="25">
        <v>1</v>
      </c>
      <c r="C20">
        <v>2.8099999999999996</v>
      </c>
      <c r="D20">
        <v>3.665</v>
      </c>
      <c r="E20">
        <v>2.86</v>
      </c>
      <c r="F20">
        <v>3.25</v>
      </c>
      <c r="G20">
        <v>3.4950000000000001</v>
      </c>
      <c r="H20">
        <v>2.7233333333333332</v>
      </c>
      <c r="I20">
        <v>3.0449999999999999</v>
      </c>
      <c r="J20">
        <v>3.5</v>
      </c>
      <c r="K20">
        <v>4.3450000000000006</v>
      </c>
      <c r="L20">
        <v>2.6849999999999996</v>
      </c>
      <c r="N20" s="55">
        <f t="shared" si="6"/>
        <v>3.2378333333333331</v>
      </c>
      <c r="O20" s="8">
        <f t="shared" si="7"/>
        <v>0.16588558640755377</v>
      </c>
      <c r="P20" s="8">
        <f t="shared" si="8"/>
        <v>10</v>
      </c>
      <c r="R20" s="1"/>
      <c r="S20" s="1"/>
      <c r="T20" s="1"/>
      <c r="U20" s="1"/>
      <c r="V20" s="1"/>
      <c r="W20" s="1"/>
      <c r="X20" s="1"/>
    </row>
    <row r="21" spans="2:24" x14ac:dyDescent="0.25">
      <c r="B21" s="25">
        <v>2</v>
      </c>
      <c r="C21">
        <v>4.33</v>
      </c>
      <c r="D21">
        <v>5.8849999999999998</v>
      </c>
      <c r="E21">
        <v>4.8100000000000005</v>
      </c>
      <c r="F21">
        <v>5.35</v>
      </c>
      <c r="G21">
        <v>3.48</v>
      </c>
      <c r="H21">
        <v>3.5149999999999997</v>
      </c>
      <c r="I21">
        <v>3.01</v>
      </c>
      <c r="J21">
        <v>3.4699999999999998</v>
      </c>
      <c r="K21">
        <v>2.5350000000000001</v>
      </c>
      <c r="L21">
        <v>3.45</v>
      </c>
      <c r="N21" s="55">
        <f t="shared" si="6"/>
        <v>3.9835000000000007</v>
      </c>
      <c r="O21" s="8">
        <f t="shared" si="7"/>
        <v>0.33917141683815138</v>
      </c>
      <c r="P21" s="8">
        <f t="shared" si="8"/>
        <v>10</v>
      </c>
      <c r="R21" s="1"/>
      <c r="S21" s="1"/>
      <c r="T21" s="1"/>
      <c r="U21" s="1"/>
      <c r="V21" s="1"/>
      <c r="W21" s="1"/>
      <c r="X21" s="1"/>
    </row>
    <row r="22" spans="2:24" x14ac:dyDescent="0.25">
      <c r="B22" s="25">
        <v>4</v>
      </c>
      <c r="C22">
        <v>4.9049999999999994</v>
      </c>
      <c r="D22">
        <v>6.0600000000000005</v>
      </c>
      <c r="E22">
        <v>4.9399999999999995</v>
      </c>
      <c r="F22">
        <v>6.58</v>
      </c>
      <c r="G22">
        <v>6.6449999999999996</v>
      </c>
      <c r="H22">
        <v>7.83</v>
      </c>
      <c r="I22">
        <v>3.4750000000000001</v>
      </c>
      <c r="J22">
        <v>6.75</v>
      </c>
      <c r="K22">
        <v>7.02</v>
      </c>
      <c r="L22">
        <v>3.8499999999999996</v>
      </c>
      <c r="N22" s="55">
        <f t="shared" si="6"/>
        <v>5.8055000000000003</v>
      </c>
      <c r="O22" s="8">
        <f t="shared" si="7"/>
        <v>0.45522000175739169</v>
      </c>
      <c r="P22" s="8">
        <f t="shared" si="8"/>
        <v>10</v>
      </c>
      <c r="R22" s="1"/>
      <c r="S22" s="1"/>
      <c r="T22" s="1"/>
      <c r="U22" s="1"/>
      <c r="V22" s="1"/>
      <c r="W22" s="1"/>
      <c r="X22" s="1"/>
    </row>
    <row r="23" spans="2:24" x14ac:dyDescent="0.25">
      <c r="B23" s="25">
        <v>5</v>
      </c>
      <c r="C23">
        <v>6.9</v>
      </c>
      <c r="D23">
        <v>6.02</v>
      </c>
      <c r="E23">
        <v>4.5250000000000004</v>
      </c>
      <c r="F23">
        <v>6.31</v>
      </c>
      <c r="G23">
        <v>6.98</v>
      </c>
      <c r="H23">
        <v>7.41</v>
      </c>
      <c r="I23">
        <v>5.5500000000000007</v>
      </c>
      <c r="J23">
        <v>6.6950000000000003</v>
      </c>
      <c r="K23">
        <v>6.38</v>
      </c>
      <c r="L23">
        <v>6.01</v>
      </c>
      <c r="N23" s="55">
        <f>AVERAGE(C23:L23)</f>
        <v>6.2779999999999996</v>
      </c>
      <c r="O23" s="8">
        <f t="shared" si="7"/>
        <v>0.26008139751495968</v>
      </c>
      <c r="P23" s="8">
        <f t="shared" si="8"/>
        <v>10</v>
      </c>
      <c r="R23" s="1"/>
      <c r="S23" s="1"/>
      <c r="T23" s="1"/>
      <c r="U23" s="1"/>
      <c r="V23" s="1"/>
      <c r="W23" s="1"/>
      <c r="X23" s="1"/>
    </row>
    <row r="24" spans="2:24" x14ac:dyDescent="0.25">
      <c r="B24" s="25">
        <v>6</v>
      </c>
      <c r="C24">
        <v>7.27</v>
      </c>
      <c r="D24">
        <v>7.1099999999999994</v>
      </c>
      <c r="E24">
        <v>6.7850000000000001</v>
      </c>
      <c r="F24">
        <v>7.71</v>
      </c>
      <c r="G24">
        <v>8.1649999999999991</v>
      </c>
      <c r="H24">
        <v>8.3099999999999987</v>
      </c>
      <c r="I24">
        <v>6.8149999999999995</v>
      </c>
      <c r="J24">
        <v>8.1199999999999992</v>
      </c>
      <c r="K24">
        <v>6.54</v>
      </c>
      <c r="L24">
        <v>5.6950000000000003</v>
      </c>
      <c r="N24" s="55">
        <f t="shared" si="6"/>
        <v>7.251999999999998</v>
      </c>
      <c r="O24" s="8">
        <f t="shared" si="7"/>
        <v>0.26408878978269934</v>
      </c>
      <c r="P24" s="8">
        <f t="shared" si="8"/>
        <v>10</v>
      </c>
      <c r="R24" s="1"/>
      <c r="S24" s="1"/>
      <c r="T24" s="1"/>
      <c r="U24" s="1"/>
      <c r="V24" s="1"/>
      <c r="W24" s="1"/>
      <c r="X24" s="1"/>
    </row>
    <row r="25" spans="2:24" x14ac:dyDescent="0.25">
      <c r="B25" s="25">
        <v>8</v>
      </c>
      <c r="C25">
        <v>6.24</v>
      </c>
      <c r="D25">
        <v>9.004999999999999</v>
      </c>
      <c r="E25">
        <v>9.14</v>
      </c>
      <c r="F25">
        <v>7.01</v>
      </c>
      <c r="G25">
        <v>8.51</v>
      </c>
      <c r="H25">
        <v>7.8199999999999994</v>
      </c>
      <c r="I25">
        <v>8.8000000000000007</v>
      </c>
      <c r="J25">
        <v>8.8049999999999997</v>
      </c>
      <c r="K25">
        <v>8.9250000000000007</v>
      </c>
      <c r="L25">
        <v>9.0500000000000007</v>
      </c>
      <c r="N25" s="55">
        <f t="shared" si="6"/>
        <v>8.3304999999999971</v>
      </c>
      <c r="O25" s="8">
        <f t="shared" si="7"/>
        <v>0.31329206288489153</v>
      </c>
      <c r="P25" s="8">
        <f t="shared" si="8"/>
        <v>10</v>
      </c>
      <c r="R25" s="1"/>
      <c r="S25" s="1"/>
      <c r="T25" s="1"/>
      <c r="U25" s="1"/>
      <c r="V25" s="1"/>
      <c r="W25" s="1"/>
      <c r="X25" s="1"/>
    </row>
    <row r="26" spans="2:24" x14ac:dyDescent="0.25">
      <c r="R26" s="1"/>
      <c r="S26" s="1"/>
      <c r="T26" s="1"/>
      <c r="U26" s="1"/>
      <c r="V26" s="1"/>
      <c r="W26" s="1"/>
      <c r="X26" s="1"/>
    </row>
    <row r="27" spans="2:24" x14ac:dyDescent="0.25">
      <c r="B27" t="s">
        <v>173</v>
      </c>
      <c r="N27" s="8" t="s">
        <v>17</v>
      </c>
      <c r="O27" s="8" t="s">
        <v>37</v>
      </c>
      <c r="P27" s="8" t="s">
        <v>175</v>
      </c>
      <c r="R27" s="1"/>
      <c r="S27" s="1"/>
      <c r="T27" s="1"/>
      <c r="U27" s="1"/>
      <c r="V27" s="1"/>
      <c r="W27" s="1"/>
      <c r="X27" s="1"/>
    </row>
    <row r="28" spans="2:24" x14ac:dyDescent="0.25">
      <c r="B28" s="65">
        <v>0</v>
      </c>
      <c r="C28">
        <v>7.34</v>
      </c>
      <c r="D28">
        <v>8.51</v>
      </c>
      <c r="E28">
        <v>7.7850000000000001</v>
      </c>
      <c r="F28">
        <v>9.879999999999999</v>
      </c>
      <c r="G28">
        <v>7.3849999999999998</v>
      </c>
      <c r="H28">
        <v>7.91</v>
      </c>
      <c r="N28" s="55">
        <f>AVERAGE(C28:L28)</f>
        <v>8.1349999999999998</v>
      </c>
      <c r="O28" s="8">
        <f t="shared" ref="O28:O36" si="9">STDEV(C28:L28)/SQRT(COUNT(C28:L28))</f>
        <v>0.38958524954965129</v>
      </c>
      <c r="P28" s="8">
        <f t="shared" ref="P28:P36" si="10">COUNT(C28:L28)</f>
        <v>6</v>
      </c>
      <c r="R28" s="1"/>
      <c r="S28" s="1"/>
    </row>
    <row r="29" spans="2:24" x14ac:dyDescent="0.25">
      <c r="B29" s="65">
        <v>1</v>
      </c>
      <c r="C29">
        <v>7.01</v>
      </c>
      <c r="D29">
        <v>6.06</v>
      </c>
      <c r="E29">
        <v>6.51</v>
      </c>
      <c r="F29">
        <v>6.1150000000000002</v>
      </c>
      <c r="G29">
        <v>7.08</v>
      </c>
      <c r="H29">
        <v>6.7</v>
      </c>
      <c r="N29" s="55">
        <f t="shared" ref="N29:N36" si="11">AVERAGE(C29:L29)</f>
        <v>6.5791666666666666</v>
      </c>
      <c r="O29" s="8">
        <f t="shared" si="9"/>
        <v>0.17708950969621112</v>
      </c>
      <c r="P29" s="8">
        <f t="shared" si="10"/>
        <v>6</v>
      </c>
    </row>
    <row r="30" spans="2:24" x14ac:dyDescent="0.25">
      <c r="B30" s="65">
        <v>6</v>
      </c>
      <c r="C30">
        <v>7.3650000000000002</v>
      </c>
      <c r="D30">
        <v>8.2799999999999994</v>
      </c>
      <c r="E30">
        <v>7.66</v>
      </c>
      <c r="F30">
        <v>6.67</v>
      </c>
      <c r="G30">
        <v>7.89</v>
      </c>
      <c r="H30">
        <v>6.93</v>
      </c>
      <c r="N30" s="55">
        <f t="shared" si="11"/>
        <v>7.4658333333333333</v>
      </c>
      <c r="O30" s="8">
        <f t="shared" si="9"/>
        <v>0.24570448600797751</v>
      </c>
      <c r="P30" s="8">
        <f t="shared" si="10"/>
        <v>6</v>
      </c>
    </row>
    <row r="31" spans="2:24" x14ac:dyDescent="0.25">
      <c r="B31" s="65">
        <v>1</v>
      </c>
      <c r="C31">
        <v>7.1400000000000006</v>
      </c>
      <c r="D31">
        <v>7.29</v>
      </c>
      <c r="E31">
        <v>6.7249999999999996</v>
      </c>
      <c r="F31">
        <v>7.54</v>
      </c>
      <c r="G31">
        <v>9.11</v>
      </c>
      <c r="H31">
        <v>6.91</v>
      </c>
      <c r="N31" s="55">
        <f t="shared" si="11"/>
        <v>7.4525000000000006</v>
      </c>
      <c r="O31" s="8">
        <f t="shared" si="9"/>
        <v>0.35131123428284089</v>
      </c>
      <c r="P31" s="8">
        <f t="shared" si="10"/>
        <v>6</v>
      </c>
    </row>
    <row r="32" spans="2:24" x14ac:dyDescent="0.25">
      <c r="B32" s="65">
        <v>2</v>
      </c>
      <c r="C32">
        <v>7.75</v>
      </c>
      <c r="D32">
        <v>8.495000000000001</v>
      </c>
      <c r="E32">
        <v>6.5449999999999999</v>
      </c>
      <c r="F32">
        <v>9.6550000000000011</v>
      </c>
      <c r="G32">
        <v>7.8266666666666698</v>
      </c>
      <c r="H32">
        <v>7.42</v>
      </c>
      <c r="N32" s="55">
        <f t="shared" si="11"/>
        <v>7.948611111111112</v>
      </c>
      <c r="O32" s="8">
        <f t="shared" si="9"/>
        <v>0.42872580736554278</v>
      </c>
      <c r="P32" s="8">
        <f t="shared" si="10"/>
        <v>6</v>
      </c>
    </row>
    <row r="33" spans="2:16" x14ac:dyDescent="0.25">
      <c r="B33" s="65">
        <v>4</v>
      </c>
      <c r="C33" s="9">
        <v>8.27</v>
      </c>
      <c r="D33">
        <v>6.2750000000000004</v>
      </c>
      <c r="E33">
        <v>8.57</v>
      </c>
      <c r="F33">
        <v>6.25</v>
      </c>
      <c r="G33">
        <v>6.2149999999999999</v>
      </c>
      <c r="H33">
        <v>6.7149999999999999</v>
      </c>
      <c r="N33" s="55">
        <f t="shared" si="11"/>
        <v>7.0491666666666672</v>
      </c>
      <c r="O33" s="8">
        <f t="shared" si="9"/>
        <v>0.44154542361019922</v>
      </c>
      <c r="P33" s="8">
        <f t="shared" si="10"/>
        <v>6</v>
      </c>
    </row>
    <row r="34" spans="2:16" x14ac:dyDescent="0.25">
      <c r="B34" s="65">
        <v>5</v>
      </c>
      <c r="C34" s="9">
        <v>7.18</v>
      </c>
      <c r="D34">
        <v>8.2100000000000009</v>
      </c>
      <c r="E34">
        <v>7.9550000000000001</v>
      </c>
      <c r="F34">
        <v>8.0650000000000013</v>
      </c>
      <c r="G34">
        <v>7.2750000000000004</v>
      </c>
      <c r="H34">
        <v>8.4050000000000011</v>
      </c>
      <c r="N34" s="55">
        <f t="shared" si="11"/>
        <v>7.8483333333333336</v>
      </c>
      <c r="O34" s="8">
        <f t="shared" si="9"/>
        <v>0.20610542070611471</v>
      </c>
      <c r="P34" s="8">
        <f t="shared" si="10"/>
        <v>6</v>
      </c>
    </row>
    <row r="35" spans="2:16" x14ac:dyDescent="0.25">
      <c r="B35" s="65">
        <v>6</v>
      </c>
      <c r="C35">
        <v>7.2949999999999999</v>
      </c>
      <c r="D35">
        <v>7.36</v>
      </c>
      <c r="E35">
        <v>7.27</v>
      </c>
      <c r="F35">
        <v>8.02</v>
      </c>
      <c r="G35">
        <v>8.7550000000000008</v>
      </c>
      <c r="H35">
        <v>8.16</v>
      </c>
      <c r="N35" s="55">
        <f>AVERAGE(C35:L35)</f>
        <v>7.81</v>
      </c>
      <c r="O35" s="8">
        <f>STDEV(C35:L35)/SQRT(COUNT(C35:L35))</f>
        <v>0.24623498262161436</v>
      </c>
      <c r="P35" s="8">
        <f>COUNT(C35:L35)</f>
        <v>6</v>
      </c>
    </row>
    <row r="36" spans="2:16" x14ac:dyDescent="0.25">
      <c r="B36" s="65">
        <v>8</v>
      </c>
      <c r="C36">
        <v>7.07</v>
      </c>
      <c r="D36">
        <v>7.0600000000000005</v>
      </c>
      <c r="E36">
        <v>7.18</v>
      </c>
      <c r="F36">
        <v>6.9733333333333327</v>
      </c>
      <c r="G36">
        <v>7.0949999999999998</v>
      </c>
      <c r="H36">
        <v>7.1</v>
      </c>
      <c r="N36" s="55">
        <f t="shared" si="11"/>
        <v>7.0797222222222231</v>
      </c>
      <c r="O36" s="8">
        <f t="shared" si="9"/>
        <v>2.7387536590460781E-2</v>
      </c>
      <c r="P36" s="8">
        <f t="shared" si="10"/>
        <v>6</v>
      </c>
    </row>
    <row r="38" spans="2:16" x14ac:dyDescent="0.25">
      <c r="B38" t="s">
        <v>173</v>
      </c>
      <c r="N38" s="8" t="s">
        <v>17</v>
      </c>
      <c r="O38" s="8" t="s">
        <v>37</v>
      </c>
      <c r="P38" s="8" t="s">
        <v>175</v>
      </c>
    </row>
    <row r="39" spans="2:16" x14ac:dyDescent="0.25">
      <c r="B39" s="65">
        <v>0</v>
      </c>
      <c r="C39">
        <v>7.4249999999999998</v>
      </c>
      <c r="D39">
        <v>7.75</v>
      </c>
      <c r="E39">
        <v>8.83</v>
      </c>
      <c r="F39">
        <v>8.51</v>
      </c>
      <c r="G39">
        <v>8.02</v>
      </c>
      <c r="H39">
        <v>8.8149999999999995</v>
      </c>
      <c r="N39" s="55">
        <f>AVERAGE(C39:L39)</f>
        <v>8.2249999999999996</v>
      </c>
      <c r="O39" s="8">
        <f t="shared" ref="O39:O45" si="12">STDEV(C39:L39)/SQRT(COUNT(C39:L39))</f>
        <v>0.23825756371344575</v>
      </c>
      <c r="P39" s="8">
        <f t="shared" ref="P39:P45" si="13">COUNT(C39:L39)</f>
        <v>6</v>
      </c>
    </row>
    <row r="40" spans="2:16" x14ac:dyDescent="0.25">
      <c r="B40" s="65">
        <v>1</v>
      </c>
      <c r="C40">
        <v>7.1550000000000002</v>
      </c>
      <c r="D40">
        <v>7.6849999999999996</v>
      </c>
      <c r="E40">
        <v>8.1</v>
      </c>
      <c r="F40">
        <v>7.8849999999999998</v>
      </c>
      <c r="G40">
        <v>8.43</v>
      </c>
      <c r="H40">
        <v>7.3849999999999998</v>
      </c>
      <c r="N40" s="55">
        <f t="shared" ref="N40:N45" si="14">AVERAGE(C40:L40)</f>
        <v>7.7733333333333325</v>
      </c>
      <c r="O40" s="8">
        <f t="shared" si="12"/>
        <v>0.19072959334559952</v>
      </c>
      <c r="P40" s="8">
        <f t="shared" si="13"/>
        <v>6</v>
      </c>
    </row>
    <row r="41" spans="2:16" x14ac:dyDescent="0.25">
      <c r="B41" s="65">
        <v>6</v>
      </c>
      <c r="C41">
        <v>7.63</v>
      </c>
      <c r="D41">
        <v>6.1349999999999998</v>
      </c>
      <c r="E41">
        <v>7.29</v>
      </c>
      <c r="F41">
        <v>8.1150000000000002</v>
      </c>
      <c r="G41">
        <v>6.4050000000000002</v>
      </c>
      <c r="H41">
        <v>6.91</v>
      </c>
      <c r="N41" s="55">
        <f t="shared" si="14"/>
        <v>7.0808333333333335</v>
      </c>
      <c r="O41" s="8">
        <f t="shared" si="12"/>
        <v>0.30525240011796434</v>
      </c>
      <c r="P41" s="8">
        <f t="shared" si="13"/>
        <v>6</v>
      </c>
    </row>
    <row r="42" spans="2:16" x14ac:dyDescent="0.25">
      <c r="B42" s="65">
        <v>1</v>
      </c>
      <c r="C42">
        <v>7.6099999999999994</v>
      </c>
      <c r="D42">
        <v>7.66</v>
      </c>
      <c r="E42">
        <v>8.1549999999999994</v>
      </c>
      <c r="F42">
        <v>8.5150000000000006</v>
      </c>
      <c r="G42">
        <v>7.7550000000000008</v>
      </c>
      <c r="H42">
        <v>7.4499999999999993</v>
      </c>
      <c r="N42" s="55">
        <f t="shared" si="14"/>
        <v>7.857499999999999</v>
      </c>
      <c r="O42" s="8">
        <f t="shared" si="12"/>
        <v>0.16305801626006219</v>
      </c>
      <c r="P42" s="8">
        <f t="shared" si="13"/>
        <v>6</v>
      </c>
    </row>
    <row r="43" spans="2:16" x14ac:dyDescent="0.25">
      <c r="B43" s="65">
        <v>2</v>
      </c>
      <c r="C43">
        <v>7.7649999999999997</v>
      </c>
      <c r="D43">
        <v>6.7799999999999994</v>
      </c>
      <c r="E43">
        <v>7.51</v>
      </c>
      <c r="F43">
        <v>7.003333333333333</v>
      </c>
      <c r="G43">
        <v>7.0149999999999997</v>
      </c>
      <c r="H43">
        <v>7.12</v>
      </c>
      <c r="N43" s="55">
        <f t="shared" si="14"/>
        <v>7.198888888888888</v>
      </c>
      <c r="O43" s="8">
        <f t="shared" si="12"/>
        <v>0.14955716525466894</v>
      </c>
      <c r="P43" s="8">
        <f t="shared" si="13"/>
        <v>6</v>
      </c>
    </row>
    <row r="44" spans="2:16" x14ac:dyDescent="0.25">
      <c r="B44" s="65">
        <v>4</v>
      </c>
      <c r="C44">
        <v>6.835</v>
      </c>
      <c r="D44">
        <v>7.5149999999999997</v>
      </c>
      <c r="E44">
        <v>7.74</v>
      </c>
      <c r="F44">
        <v>7.23</v>
      </c>
      <c r="G44">
        <v>6.7450000000000001</v>
      </c>
      <c r="H44">
        <v>6.5149999999999997</v>
      </c>
      <c r="N44" s="55">
        <f t="shared" si="14"/>
        <v>7.0966666666666667</v>
      </c>
      <c r="O44" s="8">
        <f t="shared" si="12"/>
        <v>0.19469063779351195</v>
      </c>
      <c r="P44" s="8">
        <f t="shared" si="13"/>
        <v>6</v>
      </c>
    </row>
    <row r="45" spans="2:16" x14ac:dyDescent="0.25">
      <c r="B45" s="65">
        <v>5</v>
      </c>
      <c r="C45">
        <v>6.4399999999999995</v>
      </c>
      <c r="D45">
        <v>7.07</v>
      </c>
      <c r="E45">
        <v>7.4399999999999995</v>
      </c>
      <c r="F45">
        <v>7.2249999999999996</v>
      </c>
      <c r="G45">
        <v>7.29</v>
      </c>
      <c r="H45">
        <v>7.9550000000000001</v>
      </c>
      <c r="N45" s="55">
        <f t="shared" si="14"/>
        <v>7.2366666666666655</v>
      </c>
      <c r="O45" s="8">
        <f t="shared" si="12"/>
        <v>0.20188968384849304</v>
      </c>
      <c r="P45" s="8">
        <f t="shared" si="13"/>
        <v>6</v>
      </c>
    </row>
    <row r="46" spans="2:16" x14ac:dyDescent="0.25">
      <c r="B46" s="65">
        <v>6</v>
      </c>
      <c r="C46">
        <v>9.2149999999999999</v>
      </c>
      <c r="D46">
        <v>8.4949999999999992</v>
      </c>
      <c r="E46">
        <v>8.66</v>
      </c>
      <c r="F46">
        <v>7.68</v>
      </c>
      <c r="G46">
        <v>7.3666666666666671</v>
      </c>
      <c r="H46">
        <v>7.1850000000000005</v>
      </c>
      <c r="N46" s="55">
        <f>AVERAGE(C46:L46)</f>
        <v>8.1002777777777784</v>
      </c>
      <c r="O46" s="8">
        <f>STDEV(C46:L46)/SQRT(COUNT(C46:L46))</f>
        <v>0.32986119883039761</v>
      </c>
      <c r="P46" s="8">
        <f>COUNT(C46:L46)</f>
        <v>6</v>
      </c>
    </row>
    <row r="47" spans="2:16" x14ac:dyDescent="0.25">
      <c r="B47" s="65">
        <v>8</v>
      </c>
      <c r="C47">
        <v>6.5449999999999999</v>
      </c>
      <c r="D47">
        <v>7.29</v>
      </c>
      <c r="E47">
        <v>6.77</v>
      </c>
      <c r="F47">
        <v>7.4050000000000002</v>
      </c>
      <c r="G47">
        <v>6.33</v>
      </c>
      <c r="H47">
        <v>6.8149999999999995</v>
      </c>
      <c r="N47" s="55">
        <f t="shared" ref="N47" si="15">AVERAGE(C47:L47)</f>
        <v>6.8591666666666669</v>
      </c>
      <c r="O47" s="8">
        <f t="shared" ref="O47" si="16">STDEV(C47:L47)/SQRT(COUNT(C47:L47))</f>
        <v>0.17050619082928084</v>
      </c>
      <c r="P47" s="8">
        <f t="shared" ref="P47" si="17">COUNT(C47:L47)</f>
        <v>6</v>
      </c>
    </row>
    <row r="49" spans="4:10" x14ac:dyDescent="0.25">
      <c r="D49" s="9"/>
      <c r="E49" s="9"/>
      <c r="F49" s="9"/>
      <c r="G49" s="9"/>
      <c r="H49" s="9"/>
      <c r="I49" s="9"/>
      <c r="J49" s="9"/>
    </row>
    <row r="50" spans="4:10" x14ac:dyDescent="0.25">
      <c r="D50" s="9"/>
      <c r="E50" s="9"/>
      <c r="F50" s="9"/>
      <c r="G50" s="9"/>
      <c r="H50" s="9"/>
      <c r="I50" s="9"/>
      <c r="J50" s="9"/>
    </row>
    <row r="51" spans="4:10" x14ac:dyDescent="0.25">
      <c r="D51" s="9"/>
      <c r="E51" s="9"/>
      <c r="F51" s="9"/>
      <c r="G51" s="9"/>
      <c r="H51" s="9"/>
      <c r="I51" s="9"/>
      <c r="J51" s="9"/>
    </row>
    <row r="52" spans="4:10" x14ac:dyDescent="0.25">
      <c r="D52" s="9"/>
      <c r="E52" s="9"/>
      <c r="F52" s="9"/>
      <c r="G52" s="9"/>
      <c r="H52" s="9"/>
      <c r="I52" s="9"/>
      <c r="J52" s="9"/>
    </row>
  </sheetData>
  <mergeCells count="4">
    <mergeCell ref="S4:U4"/>
    <mergeCell ref="V4:X4"/>
    <mergeCell ref="S17:U17"/>
    <mergeCell ref="V17:X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Y54"/>
  <sheetViews>
    <sheetView topLeftCell="A4" workbookViewId="0">
      <selection activeCell="J48" sqref="J48"/>
    </sheetView>
  </sheetViews>
  <sheetFormatPr defaultRowHeight="15" x14ac:dyDescent="0.25"/>
  <sheetData>
    <row r="5" spans="2:16" x14ac:dyDescent="0.25">
      <c r="B5" s="13" t="s">
        <v>147</v>
      </c>
    </row>
    <row r="7" spans="2:16" x14ac:dyDescent="0.25">
      <c r="B7" t="s">
        <v>144</v>
      </c>
      <c r="N7" s="8" t="s">
        <v>17</v>
      </c>
      <c r="O7" s="8" t="s">
        <v>37</v>
      </c>
      <c r="P7" s="8" t="s">
        <v>175</v>
      </c>
    </row>
    <row r="8" spans="2:16" x14ac:dyDescent="0.25">
      <c r="B8" s="25">
        <v>0</v>
      </c>
      <c r="C8">
        <v>0.53001967483897028</v>
      </c>
      <c r="D8">
        <v>0.53001967483897028</v>
      </c>
      <c r="E8">
        <v>0.7061549232579315</v>
      </c>
      <c r="F8">
        <v>0.53001967483897028</v>
      </c>
      <c r="G8">
        <v>0.84845339409358733</v>
      </c>
      <c r="H8">
        <v>0.84845339409358733</v>
      </c>
      <c r="I8">
        <v>0.54142119163740998</v>
      </c>
      <c r="J8">
        <v>0.62888031383928367</v>
      </c>
      <c r="N8" s="55">
        <f>AVERAGE(C8:L8)</f>
        <v>0.64542778017983882</v>
      </c>
      <c r="O8" s="8">
        <f>STDEV(C8:L8)/SQRT(COUNT(C8:L8))</f>
        <v>4.9492940902532687E-2</v>
      </c>
      <c r="P8" s="8">
        <f>COUNT(C8:L8)</f>
        <v>8</v>
      </c>
    </row>
    <row r="9" spans="2:16" x14ac:dyDescent="0.25">
      <c r="B9" s="25">
        <v>1</v>
      </c>
      <c r="C9">
        <v>2.0000000000000004E-2</v>
      </c>
      <c r="D9">
        <v>2.0000000000000004E-2</v>
      </c>
      <c r="E9">
        <v>2.7889324513040551E-2</v>
      </c>
      <c r="F9">
        <v>2.0000000000000004E-2</v>
      </c>
      <c r="G9">
        <v>2.7889324513040551E-2</v>
      </c>
      <c r="H9">
        <v>2.7889324513040551E-2</v>
      </c>
      <c r="I9">
        <v>3.1730432467779186E-2</v>
      </c>
      <c r="J9">
        <v>2.7889324513040551E-2</v>
      </c>
      <c r="N9" s="55">
        <f t="shared" ref="N9:N15" si="0">AVERAGE(C9:J9)</f>
        <v>2.5410966314992674E-2</v>
      </c>
      <c r="O9" s="8">
        <f t="shared" ref="O9:O15" si="1">STDEV(C9:J9)/SQRT(COUNT(C9:J9))</f>
        <v>1.6493524664107626E-3</v>
      </c>
      <c r="P9" s="8">
        <f t="shared" ref="P9:P15" si="2">COUNT(C9:J9)</f>
        <v>8</v>
      </c>
    </row>
    <row r="10" spans="2:16" x14ac:dyDescent="0.25">
      <c r="B10" s="25">
        <v>6</v>
      </c>
      <c r="C10">
        <v>2.7889324513040551E-2</v>
      </c>
      <c r="D10">
        <v>2.0000000000000004E-2</v>
      </c>
      <c r="E10">
        <v>2.0000000000000004E-2</v>
      </c>
      <c r="F10">
        <v>2.0000000000000004E-2</v>
      </c>
      <c r="G10">
        <v>2.7889324513040551E-2</v>
      </c>
      <c r="H10">
        <v>2.7889324513040551E-2</v>
      </c>
      <c r="I10">
        <v>2.7889324513040551E-2</v>
      </c>
      <c r="J10">
        <v>2.7889324513040551E-2</v>
      </c>
      <c r="N10" s="55">
        <f t="shared" si="0"/>
        <v>2.4930827820650345E-2</v>
      </c>
      <c r="O10" s="8">
        <f t="shared" si="1"/>
        <v>1.4435985689607975E-3</v>
      </c>
      <c r="P10" s="8">
        <f t="shared" si="2"/>
        <v>8</v>
      </c>
    </row>
    <row r="11" spans="2:16" x14ac:dyDescent="0.25">
      <c r="B11" s="25">
        <v>1</v>
      </c>
      <c r="C11">
        <v>2.0000000000000004E-2</v>
      </c>
      <c r="D11">
        <v>2.0000000000000004E-2</v>
      </c>
      <c r="E11">
        <v>2.0000000000000004E-2</v>
      </c>
      <c r="F11">
        <v>2.0000000000000004E-2</v>
      </c>
      <c r="G11">
        <v>2.7889324513040551E-2</v>
      </c>
      <c r="H11">
        <v>4.3606174795622302E-2</v>
      </c>
      <c r="I11">
        <v>1.9519558735614423E-2</v>
      </c>
      <c r="J11">
        <v>2.7889324513040551E-2</v>
      </c>
      <c r="N11" s="55">
        <f t="shared" si="0"/>
        <v>2.4863047819664728E-2</v>
      </c>
      <c r="O11" s="8">
        <f t="shared" si="1"/>
        <v>2.9663930781318451E-3</v>
      </c>
      <c r="P11" s="8">
        <f t="shared" si="2"/>
        <v>8</v>
      </c>
    </row>
    <row r="12" spans="2:16" x14ac:dyDescent="0.25">
      <c r="B12" s="25">
        <v>2</v>
      </c>
      <c r="C12">
        <v>2.0000000000000004E-2</v>
      </c>
      <c r="D12">
        <v>2.0000000000000004E-2</v>
      </c>
      <c r="E12">
        <v>2.6340377551842317E-2</v>
      </c>
      <c r="F12">
        <v>2.346723896075651E-2</v>
      </c>
      <c r="G12">
        <v>2.7889324513040551E-2</v>
      </c>
      <c r="H12">
        <v>2.7889324513040551E-2</v>
      </c>
      <c r="I12">
        <v>2.7889324513040551E-2</v>
      </c>
      <c r="J12">
        <v>2.7889324513040551E-2</v>
      </c>
      <c r="N12" s="55">
        <f t="shared" si="0"/>
        <v>2.5170614320595128E-2</v>
      </c>
      <c r="O12" s="8">
        <f t="shared" si="1"/>
        <v>1.2486126513940844E-3</v>
      </c>
      <c r="P12" s="8">
        <f t="shared" si="2"/>
        <v>8</v>
      </c>
    </row>
    <row r="13" spans="2:16" x14ac:dyDescent="0.25">
      <c r="B13" s="25">
        <v>4</v>
      </c>
      <c r="C13">
        <v>2.346723896075651E-2</v>
      </c>
      <c r="D13">
        <v>2.0000000000000004E-2</v>
      </c>
      <c r="E13">
        <v>3.1730432467779186E-2</v>
      </c>
      <c r="F13">
        <v>3.1590608810934354E-2</v>
      </c>
      <c r="G13">
        <v>9.2471955134583575E-2</v>
      </c>
      <c r="H13">
        <v>6.8359997790912591E-2</v>
      </c>
      <c r="I13">
        <v>4.2681335068985291E-2</v>
      </c>
      <c r="J13">
        <v>6.8359997790912591E-2</v>
      </c>
      <c r="N13" s="55">
        <f t="shared" si="0"/>
        <v>4.7332695753108014E-2</v>
      </c>
      <c r="O13" s="8">
        <f t="shared" si="1"/>
        <v>9.2111762100443688E-3</v>
      </c>
      <c r="P13" s="8">
        <f t="shared" si="2"/>
        <v>8</v>
      </c>
    </row>
    <row r="14" spans="2:16" x14ac:dyDescent="0.25">
      <c r="B14" s="25">
        <v>5</v>
      </c>
      <c r="C14">
        <v>5.2680755103684612E-2</v>
      </c>
      <c r="D14">
        <v>2.0000000000000004E-2</v>
      </c>
      <c r="E14">
        <v>6.3219636051911887E-2</v>
      </c>
      <c r="F14">
        <v>4.2681335068985291E-2</v>
      </c>
      <c r="G14">
        <v>6.3219636051911887E-2</v>
      </c>
      <c r="H14">
        <v>6.3219636051911887E-2</v>
      </c>
      <c r="I14">
        <v>6.8359997790912591E-2</v>
      </c>
      <c r="J14">
        <v>4.3606174795622302E-2</v>
      </c>
      <c r="N14" s="55">
        <f t="shared" si="0"/>
        <v>5.2123396364367559E-2</v>
      </c>
      <c r="O14" s="8">
        <f t="shared" si="1"/>
        <v>5.7117136204567053E-3</v>
      </c>
      <c r="P14" s="8">
        <f t="shared" si="2"/>
        <v>8</v>
      </c>
    </row>
    <row r="15" spans="2:16" x14ac:dyDescent="0.25">
      <c r="B15" s="25">
        <v>6</v>
      </c>
      <c r="C15">
        <v>9.2471955134583575E-2</v>
      </c>
      <c r="D15">
        <v>0.32563867776995803</v>
      </c>
      <c r="E15">
        <v>9.2471955134583575E-2</v>
      </c>
      <c r="F15">
        <v>0.15787449801245898</v>
      </c>
      <c r="G15">
        <v>3.9039117471228832E-2</v>
      </c>
      <c r="H15">
        <v>6.3219636051911887E-2</v>
      </c>
      <c r="I15">
        <v>5.5562021733730836E-2</v>
      </c>
      <c r="J15">
        <v>4.2681335068985291E-2</v>
      </c>
      <c r="N15" s="55">
        <f t="shared" si="0"/>
        <v>0.10861989954718013</v>
      </c>
      <c r="O15" s="8">
        <f t="shared" si="1"/>
        <v>3.3835310072688987E-2</v>
      </c>
      <c r="P15" s="8">
        <f t="shared" si="2"/>
        <v>8</v>
      </c>
    </row>
    <row r="16" spans="2:16" x14ac:dyDescent="0.25">
      <c r="B16" s="25">
        <v>8</v>
      </c>
      <c r="C16">
        <v>8.5518483580089302E-2</v>
      </c>
      <c r="D16">
        <v>5.5562021733730836E-2</v>
      </c>
      <c r="E16">
        <v>0.15587195505182541</v>
      </c>
      <c r="F16">
        <v>0.12761801424580746</v>
      </c>
      <c r="G16">
        <v>9.2471955134583575E-2</v>
      </c>
      <c r="H16">
        <v>4.2681335068985291E-2</v>
      </c>
      <c r="I16">
        <v>4.6934477921513E-2</v>
      </c>
      <c r="J16">
        <v>3.1730432467779186E-2</v>
      </c>
      <c r="N16" s="55">
        <f>AVERAGE(C16:J16)</f>
        <v>7.979858440053926E-2</v>
      </c>
      <c r="O16" s="8">
        <f>STDEV(C16:J16)/SQRT(COUNT(C16:J16))</f>
        <v>1.5596980624753135E-2</v>
      </c>
      <c r="P16" s="8">
        <f>COUNT(C16:J16)</f>
        <v>8</v>
      </c>
    </row>
    <row r="17" spans="2:25" x14ac:dyDescent="0.25">
      <c r="N17" s="56"/>
      <c r="O17" s="4"/>
      <c r="P17" s="4"/>
    </row>
    <row r="18" spans="2:25" x14ac:dyDescent="0.25">
      <c r="B18" t="s">
        <v>145</v>
      </c>
      <c r="N18" s="8" t="s">
        <v>17</v>
      </c>
      <c r="O18" s="8" t="s">
        <v>37</v>
      </c>
      <c r="P18" s="8" t="s">
        <v>175</v>
      </c>
    </row>
    <row r="19" spans="2:25" x14ac:dyDescent="0.25">
      <c r="B19" s="25">
        <v>0</v>
      </c>
      <c r="C19">
        <v>0.59310555458068259</v>
      </c>
      <c r="D19">
        <v>0.59310555458068259</v>
      </c>
      <c r="E19">
        <v>0.84845339409358733</v>
      </c>
      <c r="F19">
        <v>0.53001967483897028</v>
      </c>
      <c r="G19">
        <v>0.7061549232579315</v>
      </c>
      <c r="H19">
        <v>0.75698626570750083</v>
      </c>
      <c r="I19">
        <v>1.0239906708906508</v>
      </c>
      <c r="J19">
        <v>0.62888031383928367</v>
      </c>
      <c r="K19">
        <v>0.26515754089158844</v>
      </c>
      <c r="L19">
        <v>0.62417733029299682</v>
      </c>
      <c r="N19" s="55">
        <f>AVERAGE(C19:L19)</f>
        <v>0.65700312229738755</v>
      </c>
      <c r="O19" s="8">
        <f>STDEV(C19:L19)/SQRT(COUNT(C19:L19))</f>
        <v>6.3547670189773808E-2</v>
      </c>
      <c r="P19" s="8">
        <f>COUNT(C19:L19)</f>
        <v>10</v>
      </c>
    </row>
    <row r="20" spans="2:25" x14ac:dyDescent="0.25">
      <c r="B20" s="25">
        <v>1</v>
      </c>
      <c r="C20">
        <v>5.2680755103684612E-2</v>
      </c>
      <c r="D20">
        <v>2.7889324513040551E-2</v>
      </c>
      <c r="E20">
        <v>2.0000000000000004E-2</v>
      </c>
      <c r="F20">
        <v>2.0000000000000004E-2</v>
      </c>
      <c r="G20">
        <v>2.7889324513040551E-2</v>
      </c>
      <c r="H20">
        <v>3.1730432467779186E-2</v>
      </c>
      <c r="I20">
        <v>2.7889324513040551E-2</v>
      </c>
      <c r="J20">
        <v>3.1730432467779186E-2</v>
      </c>
      <c r="K20">
        <v>2.7889324513040551E-2</v>
      </c>
      <c r="L20">
        <v>2.7889324513040551E-2</v>
      </c>
      <c r="N20" s="55">
        <f t="shared" ref="N20:N27" si="3">AVERAGE(C20:L20)</f>
        <v>2.9558824260444573E-2</v>
      </c>
      <c r="O20" s="8">
        <f t="shared" ref="O20:O27" si="4">STDEV(C20:L20)/SQRT(COUNT(C20:L20))</f>
        <v>2.8688631891956055E-3</v>
      </c>
      <c r="P20" s="8">
        <f t="shared" ref="P20:P27" si="5">COUNT(C20:L20)</f>
        <v>10</v>
      </c>
    </row>
    <row r="21" spans="2:25" x14ac:dyDescent="0.25">
      <c r="B21" s="25">
        <v>6</v>
      </c>
      <c r="C21">
        <v>3.1730432467779186E-2</v>
      </c>
      <c r="D21">
        <v>2.6340377551842317E-2</v>
      </c>
      <c r="E21">
        <v>2.0000000000000004E-2</v>
      </c>
      <c r="F21">
        <v>2.0000000000000004E-2</v>
      </c>
      <c r="G21">
        <v>2.7889324513040551E-2</v>
      </c>
      <c r="H21">
        <v>2.7889324513040551E-2</v>
      </c>
      <c r="I21">
        <v>2.7889324513040551E-2</v>
      </c>
      <c r="J21">
        <v>2.7889324513040551E-2</v>
      </c>
      <c r="K21">
        <v>3.1730432467779186E-2</v>
      </c>
      <c r="L21">
        <v>3.1730432467779186E-2</v>
      </c>
      <c r="N21" s="55">
        <f t="shared" si="3"/>
        <v>2.7308897300734207E-2</v>
      </c>
      <c r="O21" s="8">
        <f t="shared" si="4"/>
        <v>1.3653468940763016E-3</v>
      </c>
      <c r="P21" s="8">
        <f t="shared" si="5"/>
        <v>10</v>
      </c>
    </row>
    <row r="22" spans="2:25" x14ac:dyDescent="0.25">
      <c r="B22" s="25">
        <v>1</v>
      </c>
      <c r="C22">
        <v>3.9039117471228832E-2</v>
      </c>
      <c r="D22">
        <v>2.0000000000000004E-2</v>
      </c>
      <c r="E22">
        <v>2.0000000000000004E-2</v>
      </c>
      <c r="F22">
        <v>2.7889324513040551E-2</v>
      </c>
      <c r="G22">
        <v>2.7889324513040551E-2</v>
      </c>
      <c r="H22">
        <v>3.9039117471228832E-2</v>
      </c>
      <c r="I22">
        <v>2.7889324513040551E-2</v>
      </c>
      <c r="J22">
        <v>2.7889324513040551E-2</v>
      </c>
      <c r="K22">
        <v>2.6340377551842317E-2</v>
      </c>
      <c r="L22">
        <v>2.7889324513040551E-2</v>
      </c>
      <c r="N22" s="55">
        <f t="shared" si="3"/>
        <v>2.8386523505950272E-2</v>
      </c>
      <c r="O22" s="8">
        <f t="shared" si="4"/>
        <v>2.0359158923583557E-3</v>
      </c>
      <c r="P22" s="8">
        <f t="shared" si="5"/>
        <v>10</v>
      </c>
    </row>
    <row r="23" spans="2:25" x14ac:dyDescent="0.25">
      <c r="B23" s="25">
        <v>2</v>
      </c>
      <c r="C23">
        <v>3.2781290015894832E-2</v>
      </c>
      <c r="D23">
        <v>2.0000000000000004E-2</v>
      </c>
      <c r="E23">
        <v>4.6934477921513E-2</v>
      </c>
      <c r="F23">
        <v>5.2680755103684612E-2</v>
      </c>
      <c r="G23">
        <v>3.1730432467779186E-2</v>
      </c>
      <c r="H23">
        <v>2.7889324513040551E-2</v>
      </c>
      <c r="I23">
        <v>2.7889324513040551E-2</v>
      </c>
      <c r="J23">
        <v>2.7889324513040551E-2</v>
      </c>
      <c r="K23">
        <v>2.7889324513040551E-2</v>
      </c>
      <c r="L23">
        <v>2.7889324513040551E-2</v>
      </c>
      <c r="N23" s="55">
        <f t="shared" si="3"/>
        <v>3.2357357807407436E-2</v>
      </c>
      <c r="O23" s="8">
        <f t="shared" si="4"/>
        <v>3.1245027372552485E-3</v>
      </c>
      <c r="P23" s="8">
        <f t="shared" si="5"/>
        <v>10</v>
      </c>
    </row>
    <row r="24" spans="2:25" x14ac:dyDescent="0.25">
      <c r="B24" s="25">
        <v>4</v>
      </c>
      <c r="C24">
        <v>5.5562021733730836E-2</v>
      </c>
      <c r="D24">
        <v>3.9196026265039804E-2</v>
      </c>
      <c r="E24">
        <v>0.12761801424580746</v>
      </c>
      <c r="F24">
        <v>5.2680755103684612E-2</v>
      </c>
      <c r="G24">
        <v>0.29480527515167465</v>
      </c>
      <c r="H24">
        <v>0.4427425380774605</v>
      </c>
      <c r="I24">
        <v>0.21683030597616573</v>
      </c>
      <c r="J24">
        <v>0.75698626570750083</v>
      </c>
      <c r="K24">
        <v>0.54142119163740998</v>
      </c>
      <c r="L24">
        <v>9.2471955134583575E-2</v>
      </c>
      <c r="N24" s="55">
        <f t="shared" si="3"/>
        <v>0.26203143490330583</v>
      </c>
      <c r="O24" s="8">
        <f t="shared" si="4"/>
        <v>7.7584578941530286E-2</v>
      </c>
      <c r="P24" s="8">
        <f t="shared" si="5"/>
        <v>10</v>
      </c>
    </row>
    <row r="25" spans="2:25" x14ac:dyDescent="0.25">
      <c r="B25" s="25">
        <v>5</v>
      </c>
      <c r="C25">
        <v>0.21683030597616573</v>
      </c>
      <c r="D25">
        <v>9.2471955134583575E-2</v>
      </c>
      <c r="E25">
        <v>0.54142119163740998</v>
      </c>
      <c r="F25">
        <v>0.21683030597616573</v>
      </c>
      <c r="G25">
        <v>0.84845339409358733</v>
      </c>
      <c r="H25">
        <v>0.84845339409358733</v>
      </c>
      <c r="I25">
        <v>0.23196581254179105</v>
      </c>
      <c r="J25">
        <v>0.26515754089158844</v>
      </c>
      <c r="K25">
        <v>0.26515754089158844</v>
      </c>
      <c r="L25">
        <v>5.5562021733730836E-2</v>
      </c>
      <c r="N25" s="55">
        <f t="shared" si="3"/>
        <v>0.35823034629701983</v>
      </c>
      <c r="O25" s="8">
        <f t="shared" si="4"/>
        <v>9.1268076788936656E-2</v>
      </c>
      <c r="P25" s="8">
        <f t="shared" si="5"/>
        <v>10</v>
      </c>
    </row>
    <row r="26" spans="2:25" x14ac:dyDescent="0.25">
      <c r="B26" s="25">
        <v>6</v>
      </c>
      <c r="C26">
        <v>0.7061549232579315</v>
      </c>
      <c r="D26">
        <v>0.75224489714353804</v>
      </c>
      <c r="E26">
        <v>0.32563867776995803</v>
      </c>
      <c r="F26">
        <v>0.21683030597616573</v>
      </c>
      <c r="G26">
        <v>0.3620489150608403</v>
      </c>
      <c r="H26">
        <v>0.19154198448866033</v>
      </c>
      <c r="I26">
        <v>0.7061549232579315</v>
      </c>
      <c r="J26">
        <v>0.53001967483897028</v>
      </c>
      <c r="K26">
        <v>0.7061549232579315</v>
      </c>
      <c r="L26">
        <v>0.26515754089158844</v>
      </c>
      <c r="N26" s="55">
        <f t="shared" si="3"/>
        <v>0.47619467659435155</v>
      </c>
      <c r="O26" s="8">
        <f t="shared" si="4"/>
        <v>7.1978088333333065E-2</v>
      </c>
      <c r="P26" s="8">
        <f t="shared" si="5"/>
        <v>10</v>
      </c>
    </row>
    <row r="27" spans="2:25" x14ac:dyDescent="0.25">
      <c r="B27" s="25">
        <v>8</v>
      </c>
      <c r="C27">
        <v>0.7061549232579315</v>
      </c>
      <c r="D27">
        <v>0.4427425380774605</v>
      </c>
      <c r="E27">
        <v>0.32563867776995803</v>
      </c>
      <c r="F27">
        <v>0.54142119163740998</v>
      </c>
      <c r="G27">
        <v>0.54142119163740998</v>
      </c>
      <c r="H27">
        <v>0.84845339409358733</v>
      </c>
      <c r="I27">
        <v>0.54142119163740998</v>
      </c>
      <c r="J27">
        <v>0.59310555458068259</v>
      </c>
      <c r="K27">
        <v>0.44815473704920461</v>
      </c>
      <c r="L27">
        <v>0.7061549232579315</v>
      </c>
      <c r="N27" s="55">
        <f t="shared" si="3"/>
        <v>0.56946683229989858</v>
      </c>
      <c r="O27" s="8">
        <f t="shared" si="4"/>
        <v>4.8114108960344147E-2</v>
      </c>
      <c r="P27" s="8">
        <f t="shared" si="5"/>
        <v>10</v>
      </c>
      <c r="T27" s="1"/>
      <c r="U27" s="1"/>
      <c r="V27" s="1"/>
      <c r="W27" s="1"/>
      <c r="X27" s="1"/>
      <c r="Y27" s="1"/>
    </row>
    <row r="28" spans="2:25" x14ac:dyDescent="0.25">
      <c r="T28" s="1"/>
      <c r="U28" s="1"/>
      <c r="V28" s="1"/>
      <c r="W28" s="1"/>
      <c r="X28" s="1"/>
      <c r="Y28" s="1"/>
    </row>
    <row r="29" spans="2:25" x14ac:dyDescent="0.25">
      <c r="B29" t="s">
        <v>173</v>
      </c>
      <c r="N29" s="8" t="s">
        <v>17</v>
      </c>
      <c r="O29" s="8" t="s">
        <v>37</v>
      </c>
      <c r="P29" s="8" t="s">
        <v>175</v>
      </c>
      <c r="T29" s="1"/>
      <c r="U29" s="1"/>
      <c r="V29" s="1"/>
      <c r="W29" s="1"/>
      <c r="X29" s="1"/>
      <c r="Y29" s="1"/>
    </row>
    <row r="30" spans="2:25" x14ac:dyDescent="0.25">
      <c r="B30" s="65">
        <v>0</v>
      </c>
      <c r="C30">
        <v>0.62888031383928367</v>
      </c>
      <c r="D30">
        <v>0.75698626570750083</v>
      </c>
      <c r="E30">
        <v>0.26515754089158844</v>
      </c>
      <c r="F30">
        <v>0.64845339409358704</v>
      </c>
      <c r="G30">
        <v>0.59310555458068259</v>
      </c>
      <c r="H30">
        <v>0.53001967483897028</v>
      </c>
      <c r="N30" s="55">
        <f>AVERAGE(C30:L30)</f>
        <v>0.57043379065860211</v>
      </c>
      <c r="O30" s="8">
        <f>STDEV(C30:L30)/SQRT(COUNT(C30:L30))</f>
        <v>6.8226529260390106E-2</v>
      </c>
      <c r="P30" s="8">
        <f>COUNT(C30:L30)</f>
        <v>6</v>
      </c>
      <c r="T30" s="1"/>
      <c r="U30" s="1"/>
      <c r="V30" s="1"/>
      <c r="W30" s="1"/>
      <c r="X30" s="1"/>
      <c r="Y30" s="1"/>
    </row>
    <row r="31" spans="2:25" x14ac:dyDescent="0.25">
      <c r="B31" s="65">
        <v>1</v>
      </c>
      <c r="C31">
        <v>0.32563867776995803</v>
      </c>
      <c r="D31">
        <v>0.44815473704920461</v>
      </c>
      <c r="E31">
        <v>0.36515754089158797</v>
      </c>
      <c r="F31">
        <v>0.4427425380774605</v>
      </c>
      <c r="G31">
        <v>0.53001967483897028</v>
      </c>
      <c r="H31">
        <v>0.53001967483897028</v>
      </c>
      <c r="N31" s="55">
        <f>AVERAGE(C31:L31)</f>
        <v>0.44028880724435865</v>
      </c>
      <c r="O31" s="8">
        <f>STDEV(C31:L31)/SQRT(COUNT(C31:L31))</f>
        <v>3.4137228074116288E-2</v>
      </c>
      <c r="P31" s="8">
        <f>COUNT(C31:L31)</f>
        <v>6</v>
      </c>
      <c r="T31" s="1"/>
      <c r="U31" s="1"/>
      <c r="V31" s="1"/>
      <c r="W31" s="1"/>
      <c r="X31" s="1"/>
      <c r="Y31" s="1"/>
    </row>
    <row r="32" spans="2:25" x14ac:dyDescent="0.25">
      <c r="B32" s="65">
        <v>6</v>
      </c>
      <c r="C32">
        <v>0.26515754089158844</v>
      </c>
      <c r="D32">
        <v>0.62888031383928367</v>
      </c>
      <c r="E32">
        <v>0.32563867776995803</v>
      </c>
      <c r="F32">
        <v>0.59502951225845502</v>
      </c>
      <c r="G32">
        <v>0.53001967483897028</v>
      </c>
      <c r="H32">
        <v>0.4427425380774605</v>
      </c>
      <c r="N32" s="55">
        <f t="shared" ref="N32:N36" si="6">AVERAGE(C32:L32)</f>
        <v>0.46457804294595256</v>
      </c>
      <c r="O32" s="8">
        <f t="shared" ref="O32:O36" si="7">STDEV(C32:L32)/SQRT(COUNT(C32:L32))</f>
        <v>5.9956901843269239E-2</v>
      </c>
      <c r="P32" s="8">
        <f t="shared" ref="P32:P36" si="8">COUNT(C32:L32)</f>
        <v>6</v>
      </c>
      <c r="T32" s="1"/>
      <c r="U32" s="1"/>
      <c r="V32" s="1"/>
      <c r="W32" s="1"/>
      <c r="X32" s="1"/>
      <c r="Y32" s="1"/>
    </row>
    <row r="33" spans="2:25" x14ac:dyDescent="0.25">
      <c r="B33" s="65">
        <v>1</v>
      </c>
      <c r="C33">
        <v>0.75698626570750083</v>
      </c>
      <c r="D33">
        <v>0.36515754089158797</v>
      </c>
      <c r="E33">
        <v>0.53001967483897028</v>
      </c>
      <c r="F33">
        <v>0.4427425380774605</v>
      </c>
      <c r="G33">
        <v>0.84845339409358733</v>
      </c>
      <c r="H33">
        <v>0.54142119163740998</v>
      </c>
      <c r="N33" s="55">
        <f t="shared" si="6"/>
        <v>0.58079676754108611</v>
      </c>
      <c r="O33" s="8">
        <f t="shared" si="7"/>
        <v>7.5800352784010372E-2</v>
      </c>
      <c r="P33" s="8">
        <f t="shared" si="8"/>
        <v>6</v>
      </c>
      <c r="T33" s="1"/>
      <c r="U33" s="1"/>
      <c r="V33" s="1"/>
      <c r="W33" s="1"/>
      <c r="X33" s="1"/>
      <c r="Y33" s="1"/>
    </row>
    <row r="34" spans="2:25" x14ac:dyDescent="0.25">
      <c r="B34" s="65">
        <v>2</v>
      </c>
      <c r="C34">
        <v>0.24845339409358699</v>
      </c>
      <c r="D34">
        <v>0.62888031383928367</v>
      </c>
      <c r="E34">
        <v>0.24142119163740999</v>
      </c>
      <c r="F34">
        <v>0.316186735933499</v>
      </c>
      <c r="G34">
        <v>0.32888031383928401</v>
      </c>
      <c r="H34">
        <v>0.348453394093587</v>
      </c>
      <c r="N34" s="55">
        <f>AVERAGE(C34:L34)</f>
        <v>0.35204589057277508</v>
      </c>
      <c r="O34" s="8">
        <f t="shared" si="7"/>
        <v>5.8149793979119992E-2</v>
      </c>
      <c r="P34" s="8">
        <f t="shared" si="8"/>
        <v>6</v>
      </c>
      <c r="T34" s="1"/>
      <c r="U34" s="1"/>
      <c r="V34" s="1"/>
      <c r="W34" s="1"/>
      <c r="X34" s="1"/>
      <c r="Y34" s="1"/>
    </row>
    <row r="35" spans="2:25" x14ac:dyDescent="0.25">
      <c r="B35" s="65">
        <v>4</v>
      </c>
      <c r="C35">
        <v>0.24815473704920499</v>
      </c>
      <c r="D35">
        <v>0.34142119163741003</v>
      </c>
      <c r="E35">
        <v>0.348453394093587</v>
      </c>
      <c r="F35">
        <v>0.53001967483897028</v>
      </c>
      <c r="G35">
        <v>0.54845339409358695</v>
      </c>
      <c r="H35">
        <v>0.59310555458068259</v>
      </c>
      <c r="N35" s="55">
        <f t="shared" si="6"/>
        <v>0.43493465771557366</v>
      </c>
      <c r="O35" s="8">
        <f t="shared" si="7"/>
        <v>5.7171150261028515E-2</v>
      </c>
      <c r="P35" s="8">
        <f t="shared" si="8"/>
        <v>6</v>
      </c>
      <c r="T35" s="1"/>
      <c r="U35" s="1"/>
      <c r="V35" s="1"/>
      <c r="W35" s="1"/>
      <c r="X35" s="1"/>
      <c r="Y35" s="1"/>
    </row>
    <row r="36" spans="2:25" x14ac:dyDescent="0.25">
      <c r="B36" s="65">
        <v>5</v>
      </c>
      <c r="C36" s="9">
        <v>0.18550688619363953</v>
      </c>
      <c r="D36">
        <v>0.4427425380774605</v>
      </c>
      <c r="E36">
        <v>0.7061549232579315</v>
      </c>
      <c r="F36">
        <v>0.74845339409358702</v>
      </c>
      <c r="G36">
        <v>0.64845339409358704</v>
      </c>
      <c r="H36">
        <v>0.53001967483897028</v>
      </c>
      <c r="N36" s="55">
        <f t="shared" si="6"/>
        <v>0.54355513509252928</v>
      </c>
      <c r="O36" s="8">
        <f t="shared" si="7"/>
        <v>8.5238991339118719E-2</v>
      </c>
      <c r="P36" s="8">
        <f t="shared" si="8"/>
        <v>6</v>
      </c>
      <c r="T36" s="1"/>
      <c r="U36" s="1"/>
      <c r="V36" s="1"/>
      <c r="W36" s="1"/>
      <c r="X36" s="1"/>
      <c r="Y36" s="1"/>
    </row>
    <row r="37" spans="2:25" x14ac:dyDescent="0.25">
      <c r="B37" s="65">
        <v>6</v>
      </c>
      <c r="C37">
        <v>0.54142119163740998</v>
      </c>
      <c r="D37">
        <v>0.62888031383928367</v>
      </c>
      <c r="E37">
        <v>0.65698626570750096</v>
      </c>
      <c r="F37">
        <v>0.71618673593349902</v>
      </c>
      <c r="G37">
        <v>0.53001967483897028</v>
      </c>
      <c r="H37">
        <v>0.62888031383928367</v>
      </c>
      <c r="N37" s="55">
        <f>AVERAGE(C37:L37)</f>
        <v>0.61706241596599121</v>
      </c>
      <c r="O37" s="8">
        <f>STDEV(C37:L37)/SQRT(COUNT(C37:L37))</f>
        <v>2.8865725701555656E-2</v>
      </c>
      <c r="P37" s="8">
        <f>COUNT(C37:L37)</f>
        <v>6</v>
      </c>
    </row>
    <row r="38" spans="2:25" x14ac:dyDescent="0.25">
      <c r="B38" s="65">
        <v>8</v>
      </c>
      <c r="C38">
        <v>0.84845339409358733</v>
      </c>
      <c r="D38">
        <v>0.4427425380774605</v>
      </c>
      <c r="E38">
        <v>0.74845339409358702</v>
      </c>
      <c r="F38">
        <v>0.74845339409358702</v>
      </c>
      <c r="G38">
        <v>0.59310555458068259</v>
      </c>
      <c r="H38">
        <v>0.3620489150608403</v>
      </c>
      <c r="N38" s="55">
        <f>AVERAGE(C38:L38)</f>
        <v>0.62387619833329078</v>
      </c>
      <c r="O38" s="8">
        <f>STDEV(C38:L38)/SQRT(COUNT(C38:L38))</f>
        <v>7.8269541526491057E-2</v>
      </c>
      <c r="P38" s="8">
        <f>COUNT(C38:L38)</f>
        <v>6</v>
      </c>
    </row>
    <row r="41" spans="2:25" x14ac:dyDescent="0.25">
      <c r="B41" t="s">
        <v>173</v>
      </c>
      <c r="N41" s="8" t="s">
        <v>17</v>
      </c>
      <c r="O41" s="8" t="s">
        <v>37</v>
      </c>
      <c r="P41" s="8" t="s">
        <v>175</v>
      </c>
    </row>
    <row r="42" spans="2:25" x14ac:dyDescent="0.25">
      <c r="B42" s="65">
        <v>0</v>
      </c>
      <c r="C42">
        <v>0.62399067089064997</v>
      </c>
      <c r="D42">
        <v>0.44815473704920461</v>
      </c>
      <c r="E42">
        <v>0.62888031383928367</v>
      </c>
      <c r="F42">
        <v>0.62888031383928367</v>
      </c>
      <c r="G42">
        <v>0.64845339409358704</v>
      </c>
      <c r="H42">
        <v>0.53001967483897028</v>
      </c>
      <c r="N42" s="55">
        <f t="shared" ref="N42:N49" si="9">AVERAGE(C42:L42)</f>
        <v>0.58472985075849648</v>
      </c>
      <c r="O42" s="8">
        <f t="shared" ref="O42:O49" si="10">STDEV(C42:L42)/SQRT(COUNT(C42:L42))</f>
        <v>3.2221418232275333E-2</v>
      </c>
      <c r="P42" s="8">
        <f t="shared" ref="P42:P49" si="11">COUNT(C42:L42)</f>
        <v>6</v>
      </c>
    </row>
    <row r="43" spans="2:25" x14ac:dyDescent="0.25">
      <c r="B43" s="65">
        <v>1</v>
      </c>
      <c r="C43">
        <v>0.64815473704920501</v>
      </c>
      <c r="D43">
        <v>0.59310555458068259</v>
      </c>
      <c r="E43">
        <v>0.62888031383928367</v>
      </c>
      <c r="F43">
        <v>0.64274253807746096</v>
      </c>
      <c r="G43">
        <v>0.54274253807746098</v>
      </c>
      <c r="H43">
        <v>0.7061549232579315</v>
      </c>
      <c r="N43" s="55">
        <f t="shared" si="9"/>
        <v>0.62696343414700417</v>
      </c>
      <c r="O43" s="8">
        <f t="shared" si="10"/>
        <v>2.2518535445558409E-2</v>
      </c>
      <c r="P43" s="8">
        <f t="shared" si="11"/>
        <v>6</v>
      </c>
    </row>
    <row r="44" spans="2:25" x14ac:dyDescent="0.25">
      <c r="B44" s="65">
        <v>6</v>
      </c>
      <c r="C44">
        <v>0.3620489150608403</v>
      </c>
      <c r="D44">
        <v>0.348453394093587</v>
      </c>
      <c r="E44">
        <v>0.324177330292997</v>
      </c>
      <c r="F44">
        <v>0.53001967483896995</v>
      </c>
      <c r="G44">
        <v>0.29618673593349898</v>
      </c>
      <c r="H44">
        <v>0.348453394093587</v>
      </c>
      <c r="N44" s="55">
        <f t="shared" si="9"/>
        <v>0.36822324071891338</v>
      </c>
      <c r="O44" s="8">
        <f t="shared" si="10"/>
        <v>3.3727932197424926E-2</v>
      </c>
      <c r="P44" s="8">
        <f t="shared" si="11"/>
        <v>6</v>
      </c>
    </row>
    <row r="45" spans="2:25" x14ac:dyDescent="0.25">
      <c r="B45" s="65">
        <v>1</v>
      </c>
      <c r="C45">
        <v>0.35698626570750103</v>
      </c>
      <c r="D45">
        <v>0.213113647410622</v>
      </c>
      <c r="E45">
        <v>0.55698626570750098</v>
      </c>
      <c r="F45">
        <v>0.47023524824988999</v>
      </c>
      <c r="G45">
        <v>0.37023524824989001</v>
      </c>
      <c r="H45">
        <v>0.35985336414611002</v>
      </c>
      <c r="N45" s="55">
        <f t="shared" si="9"/>
        <v>0.38790167324525232</v>
      </c>
      <c r="O45" s="8">
        <f t="shared" si="10"/>
        <v>4.7600365403009111E-2</v>
      </c>
      <c r="P45" s="8">
        <f t="shared" si="11"/>
        <v>6</v>
      </c>
    </row>
    <row r="46" spans="2:25" x14ac:dyDescent="0.25">
      <c r="B46" s="65">
        <v>2</v>
      </c>
      <c r="C46">
        <v>0.35698626570750103</v>
      </c>
      <c r="D46">
        <v>0.37142119163741</v>
      </c>
      <c r="E46">
        <v>0.326154923257931</v>
      </c>
      <c r="F46">
        <v>0.34815473704920502</v>
      </c>
      <c r="G46">
        <v>0.29888031383928398</v>
      </c>
      <c r="H46">
        <v>0.32888031383928401</v>
      </c>
      <c r="N46" s="55">
        <f t="shared" si="9"/>
        <v>0.33841295755510253</v>
      </c>
      <c r="O46" s="8">
        <f t="shared" si="10"/>
        <v>1.0540990119328271E-2</v>
      </c>
      <c r="P46" s="8">
        <f t="shared" si="11"/>
        <v>6</v>
      </c>
    </row>
    <row r="47" spans="2:25" x14ac:dyDescent="0.25">
      <c r="B47" s="65">
        <v>4</v>
      </c>
      <c r="C47">
        <v>0.3986265707501</v>
      </c>
      <c r="D47">
        <v>0.44815473704920461</v>
      </c>
      <c r="E47">
        <v>0.30615492325793098</v>
      </c>
      <c r="F47">
        <v>0.53001967483897028</v>
      </c>
      <c r="G47">
        <v>0.33001967483896999</v>
      </c>
      <c r="H47">
        <v>0.348453394093587</v>
      </c>
      <c r="N47" s="55">
        <f t="shared" si="9"/>
        <v>0.39357149580479378</v>
      </c>
      <c r="O47" s="8">
        <f t="shared" si="10"/>
        <v>3.4321579108546676E-2</v>
      </c>
      <c r="P47" s="8">
        <f t="shared" si="11"/>
        <v>6</v>
      </c>
    </row>
    <row r="48" spans="2:25" x14ac:dyDescent="0.25">
      <c r="B48" s="65">
        <v>5</v>
      </c>
      <c r="C48">
        <v>0.54142119163740998</v>
      </c>
      <c r="D48">
        <v>0.75698626570750083</v>
      </c>
      <c r="E48">
        <v>0.326154923257931</v>
      </c>
      <c r="F48">
        <v>0.54142119163740998</v>
      </c>
      <c r="G48">
        <v>0.51142119163740996</v>
      </c>
      <c r="H48">
        <v>0.59310555458068259</v>
      </c>
      <c r="N48" s="55">
        <f t="shared" si="9"/>
        <v>0.54508505307639077</v>
      </c>
      <c r="O48" s="8">
        <f t="shared" si="10"/>
        <v>5.6656449338640343E-2</v>
      </c>
      <c r="P48" s="8">
        <f t="shared" si="11"/>
        <v>6</v>
      </c>
    </row>
    <row r="49" spans="2:16" x14ac:dyDescent="0.25">
      <c r="B49" s="65">
        <v>6</v>
      </c>
      <c r="C49">
        <v>0.41311364741062201</v>
      </c>
      <c r="D49">
        <v>0.44845339409358698</v>
      </c>
      <c r="E49">
        <v>0.65698626570750096</v>
      </c>
      <c r="F49">
        <v>0.62888031383928367</v>
      </c>
      <c r="G49">
        <v>0.47023524824988999</v>
      </c>
      <c r="H49">
        <v>0.50615492325793099</v>
      </c>
      <c r="N49" s="55">
        <f t="shared" si="9"/>
        <v>0.52063729875980247</v>
      </c>
      <c r="O49" s="8">
        <f t="shared" si="10"/>
        <v>4.0755183183370861E-2</v>
      </c>
      <c r="P49" s="8">
        <f t="shared" si="11"/>
        <v>6</v>
      </c>
    </row>
    <row r="50" spans="2:16" x14ac:dyDescent="0.25">
      <c r="B50" s="65">
        <v>8</v>
      </c>
      <c r="C50">
        <v>0.26515754089158844</v>
      </c>
      <c r="D50">
        <v>0.50615492325793099</v>
      </c>
      <c r="E50">
        <v>0.54142119163740998</v>
      </c>
      <c r="F50">
        <v>0.44815473704920461</v>
      </c>
      <c r="G50">
        <v>0.53001967483897028</v>
      </c>
      <c r="H50">
        <v>0.50615492325793099</v>
      </c>
      <c r="N50" s="55">
        <f>AVERAGE(C50:L50)</f>
        <v>0.46617716515550583</v>
      </c>
      <c r="O50" s="8">
        <f>STDEV(C50:L50)/SQRT(COUNT(C50:L50))</f>
        <v>4.2295653481864266E-2</v>
      </c>
      <c r="P50" s="8">
        <f>COUNT(C50:L50)</f>
        <v>6</v>
      </c>
    </row>
    <row r="53" spans="2:16" x14ac:dyDescent="0.25">
      <c r="D53" s="9"/>
      <c r="E53" s="9"/>
      <c r="F53" s="9"/>
      <c r="G53" s="9"/>
      <c r="H53" s="9"/>
      <c r="I53" s="9"/>
      <c r="J53" s="9"/>
      <c r="K53" s="9"/>
    </row>
    <row r="54" spans="2:16" x14ac:dyDescent="0.25">
      <c r="D54" s="9"/>
      <c r="E54" s="9"/>
      <c r="F54" s="9"/>
      <c r="G54" s="9"/>
      <c r="H54" s="9"/>
      <c r="I54" s="9"/>
      <c r="J54" s="9"/>
      <c r="K54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S29"/>
  <sheetViews>
    <sheetView workbookViewId="0">
      <selection activeCell="I39" sqref="I39"/>
    </sheetView>
  </sheetViews>
  <sheetFormatPr defaultRowHeight="15" x14ac:dyDescent="0.25"/>
  <sheetData>
    <row r="4" spans="4:19" x14ac:dyDescent="0.25">
      <c r="D4" s="13" t="s">
        <v>153</v>
      </c>
      <c r="S4" s="57"/>
    </row>
    <row r="5" spans="4:19" x14ac:dyDescent="0.25">
      <c r="S5" s="57"/>
    </row>
    <row r="6" spans="4:19" x14ac:dyDescent="0.25">
      <c r="D6" s="59" t="s">
        <v>148</v>
      </c>
      <c r="L6" s="8" t="s">
        <v>17</v>
      </c>
      <c r="M6" s="8" t="s">
        <v>37</v>
      </c>
      <c r="N6" s="8" t="s">
        <v>175</v>
      </c>
      <c r="S6" s="57"/>
    </row>
    <row r="7" spans="4:19" x14ac:dyDescent="0.25">
      <c r="D7" s="58">
        <v>0</v>
      </c>
      <c r="E7" s="57">
        <v>0.989985</v>
      </c>
      <c r="F7" s="57">
        <v>1.0116860000000001</v>
      </c>
      <c r="G7" s="57">
        <v>1.0426230000000001</v>
      </c>
      <c r="H7" s="57">
        <v>0.86677999999999999</v>
      </c>
      <c r="I7" s="57">
        <v>1.028689</v>
      </c>
      <c r="K7" s="57"/>
      <c r="L7" s="55">
        <f>AVERAGE(E7:J7)</f>
        <v>0.98795259999999985</v>
      </c>
      <c r="M7" s="8">
        <f>STDEV(E7:J7)/SQRT(COUNT(E7:J7))</f>
        <v>3.1542440328230788E-2</v>
      </c>
      <c r="N7" s="8">
        <f>COUNT(E7:J7)</f>
        <v>5</v>
      </c>
      <c r="R7" s="57"/>
      <c r="S7" s="57"/>
    </row>
    <row r="8" spans="4:19" x14ac:dyDescent="0.25">
      <c r="D8" s="58">
        <v>1</v>
      </c>
      <c r="E8" s="57">
        <v>0.80959700000000001</v>
      </c>
      <c r="F8" s="57">
        <v>0.89355099999999998</v>
      </c>
      <c r="G8" s="57">
        <v>1.0912949999999999</v>
      </c>
      <c r="H8" s="57">
        <v>0.779783</v>
      </c>
      <c r="I8" s="57">
        <v>0.74206899999999998</v>
      </c>
      <c r="K8" s="57"/>
      <c r="L8" s="55">
        <f t="shared" ref="L8:L16" si="0">AVERAGE(E8:J8)</f>
        <v>0.863259</v>
      </c>
      <c r="M8" s="8">
        <f t="shared" ref="M8:M16" si="1">STDEV(E8:J8)/SQRT(COUNT(E8:J8))</f>
        <v>6.2230575877136193E-2</v>
      </c>
      <c r="N8" s="8">
        <f t="shared" ref="N8:N16" si="2">COUNT(E8:J8)</f>
        <v>5</v>
      </c>
      <c r="R8" s="57"/>
    </row>
    <row r="9" spans="4:19" x14ac:dyDescent="0.25">
      <c r="D9" s="58">
        <v>9</v>
      </c>
      <c r="E9" s="57">
        <v>1.016607</v>
      </c>
      <c r="F9" s="57">
        <v>1.089</v>
      </c>
      <c r="G9" s="57">
        <v>0.99022299999999996</v>
      </c>
      <c r="H9" s="57">
        <v>0.93551200000000001</v>
      </c>
      <c r="I9" s="57">
        <v>0.978182</v>
      </c>
      <c r="K9" s="57"/>
      <c r="L9" s="55">
        <f t="shared" si="0"/>
        <v>1.0019047999999999</v>
      </c>
      <c r="M9" s="8">
        <f t="shared" si="1"/>
        <v>2.54056766597546E-2</v>
      </c>
      <c r="N9" s="8">
        <f t="shared" si="2"/>
        <v>5</v>
      </c>
      <c r="R9" s="57"/>
    </row>
    <row r="10" spans="4:19" x14ac:dyDescent="0.25">
      <c r="D10" s="58">
        <v>19</v>
      </c>
      <c r="E10" s="57">
        <v>1.00692</v>
      </c>
      <c r="F10" s="57">
        <v>1.0011909999999999</v>
      </c>
      <c r="G10" s="57">
        <v>1.096112</v>
      </c>
      <c r="H10" s="57">
        <v>0.97242499999999998</v>
      </c>
      <c r="I10" s="57">
        <v>1.034572</v>
      </c>
      <c r="K10" s="57"/>
      <c r="L10" s="55">
        <f t="shared" si="0"/>
        <v>1.0222440000000002</v>
      </c>
      <c r="M10" s="8">
        <f t="shared" si="1"/>
        <v>2.0938538098444218E-2</v>
      </c>
      <c r="N10" s="8">
        <f t="shared" si="2"/>
        <v>5</v>
      </c>
      <c r="R10" s="57"/>
      <c r="S10" s="57"/>
    </row>
    <row r="11" spans="4:19" x14ac:dyDescent="0.25">
      <c r="L11" s="56"/>
      <c r="M11" s="4"/>
      <c r="N11" s="4"/>
      <c r="S11" s="57"/>
    </row>
    <row r="12" spans="4:19" x14ac:dyDescent="0.25">
      <c r="D12" s="59" t="s">
        <v>149</v>
      </c>
      <c r="L12" s="8" t="s">
        <v>17</v>
      </c>
      <c r="M12" s="8" t="s">
        <v>37</v>
      </c>
      <c r="N12" s="8" t="s">
        <v>175</v>
      </c>
    </row>
    <row r="13" spans="4:19" x14ac:dyDescent="0.25">
      <c r="D13" s="58">
        <v>0</v>
      </c>
      <c r="E13" s="57">
        <v>1.034565</v>
      </c>
      <c r="F13" s="57">
        <v>0.98046199999999994</v>
      </c>
      <c r="G13" s="57">
        <v>1.0178700000000001</v>
      </c>
      <c r="H13" s="57">
        <v>0.98199400000000003</v>
      </c>
      <c r="I13" s="57">
        <v>1.0285839999999999</v>
      </c>
      <c r="L13" s="55">
        <f t="shared" si="0"/>
        <v>1.0086950000000001</v>
      </c>
      <c r="M13" s="8">
        <f t="shared" si="1"/>
        <v>1.1530515027525869E-2</v>
      </c>
      <c r="N13" s="8">
        <f t="shared" si="2"/>
        <v>5</v>
      </c>
    </row>
    <row r="14" spans="4:19" x14ac:dyDescent="0.25">
      <c r="D14" s="58">
        <v>1</v>
      </c>
      <c r="E14" s="57">
        <v>0.74540099999999998</v>
      </c>
      <c r="F14" s="57">
        <v>0.93584299999999998</v>
      </c>
      <c r="G14" s="57">
        <v>0.96366399999999997</v>
      </c>
      <c r="H14" s="57">
        <v>0.94233999999999996</v>
      </c>
      <c r="I14" s="57">
        <v>0.867537</v>
      </c>
      <c r="L14" s="55">
        <f>AVERAGE(E14:J14)</f>
        <v>0.89095699999999989</v>
      </c>
      <c r="M14" s="8">
        <f>STDEV(E14:J14)/SQRT(COUNT(E14:J14))</f>
        <v>3.9797185245944215E-2</v>
      </c>
      <c r="N14" s="8">
        <f>COUNT(E14:J14)</f>
        <v>5</v>
      </c>
    </row>
    <row r="15" spans="4:19" x14ac:dyDescent="0.25">
      <c r="D15" s="58">
        <v>9</v>
      </c>
      <c r="E15" s="57">
        <v>0.81323100000000004</v>
      </c>
      <c r="F15" s="57">
        <v>0.86884300000000003</v>
      </c>
      <c r="G15" s="57">
        <v>0.91401900000000003</v>
      </c>
      <c r="H15" s="57">
        <v>0.82517600000000002</v>
      </c>
      <c r="I15" s="57">
        <v>0.96707799999999999</v>
      </c>
      <c r="L15" s="55">
        <f t="shared" si="0"/>
        <v>0.87766940000000004</v>
      </c>
      <c r="M15" s="8">
        <f t="shared" si="1"/>
        <v>2.8549046349396673E-2</v>
      </c>
      <c r="N15" s="8">
        <f t="shared" si="2"/>
        <v>5</v>
      </c>
    </row>
    <row r="16" spans="4:19" x14ac:dyDescent="0.25">
      <c r="D16" s="58">
        <v>19</v>
      </c>
      <c r="E16" s="57">
        <v>0.89141300000000001</v>
      </c>
      <c r="F16" s="57">
        <v>1.082309</v>
      </c>
      <c r="G16" s="57">
        <v>0.83806700000000001</v>
      </c>
      <c r="H16" s="57">
        <v>0.65894699999999995</v>
      </c>
      <c r="I16" s="57">
        <v>0.79923599999999995</v>
      </c>
      <c r="L16" s="55">
        <f t="shared" si="0"/>
        <v>0.85399440000000004</v>
      </c>
      <c r="M16" s="8">
        <f t="shared" si="1"/>
        <v>6.8856140208117977E-2</v>
      </c>
      <c r="N16" s="8">
        <f t="shared" si="2"/>
        <v>5</v>
      </c>
    </row>
    <row r="20" spans="4:18" x14ac:dyDescent="0.2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18" x14ac:dyDescent="0.2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4:18" x14ac:dyDescent="0.2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x14ac:dyDescent="0.2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x14ac:dyDescent="0.25">
      <c r="D24" s="9"/>
      <c r="E24" s="43"/>
      <c r="F24" s="43"/>
      <c r="G24" s="43"/>
      <c r="H24" s="43"/>
      <c r="I24" s="43"/>
      <c r="J24" s="43"/>
      <c r="K24" s="43"/>
      <c r="L24" s="43"/>
      <c r="M24" s="9"/>
      <c r="N24" s="9"/>
      <c r="O24" s="9"/>
      <c r="P24" s="9"/>
      <c r="Q24" s="9"/>
      <c r="R24" s="9"/>
    </row>
    <row r="25" spans="4:18" x14ac:dyDescent="0.2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x14ac:dyDescent="0.2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x14ac:dyDescent="0.2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x14ac:dyDescent="0.2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61</vt:i4>
      </vt:variant>
    </vt:vector>
  </HeadingPairs>
  <TitlesOfParts>
    <vt:vector size="61" baseType="lpstr">
      <vt:lpstr>Fig 1a</vt:lpstr>
      <vt:lpstr>Fig 1b</vt:lpstr>
      <vt:lpstr>Fig 1c</vt:lpstr>
      <vt:lpstr>Fig 1d</vt:lpstr>
      <vt:lpstr>Fig 2B</vt:lpstr>
      <vt:lpstr>Fig 2C</vt:lpstr>
      <vt:lpstr>Fig 2d</vt:lpstr>
      <vt:lpstr>Fig 2e</vt:lpstr>
      <vt:lpstr>Fig 2f</vt:lpstr>
      <vt:lpstr>Fig 2g</vt:lpstr>
      <vt:lpstr>Fig 3d</vt:lpstr>
      <vt:lpstr>Fig 3e</vt:lpstr>
      <vt:lpstr>Fig 5a</vt:lpstr>
      <vt:lpstr>Fig 5b</vt:lpstr>
      <vt:lpstr>Fig 5c</vt:lpstr>
      <vt:lpstr>Fig 5d</vt:lpstr>
      <vt:lpstr>Fig 5e</vt:lpstr>
      <vt:lpstr>Fig 5f</vt:lpstr>
      <vt:lpstr>Fig 5g</vt:lpstr>
      <vt:lpstr>Fig 6a</vt:lpstr>
      <vt:lpstr>Fig 6b</vt:lpstr>
      <vt:lpstr>Fig 6c</vt:lpstr>
      <vt:lpstr>Fig 6d</vt:lpstr>
      <vt:lpstr>Fig 6e</vt:lpstr>
      <vt:lpstr>Fig 7a</vt:lpstr>
      <vt:lpstr>Fig 7b</vt:lpstr>
      <vt:lpstr>Fig 7d</vt:lpstr>
      <vt:lpstr>Fig 7e</vt:lpstr>
      <vt:lpstr>Fig 7g</vt:lpstr>
      <vt:lpstr>Fig 7h</vt:lpstr>
      <vt:lpstr>Fig 8a</vt:lpstr>
      <vt:lpstr>Fig 8b</vt:lpstr>
      <vt:lpstr>Fig 8c</vt:lpstr>
      <vt:lpstr>Fig 8d</vt:lpstr>
      <vt:lpstr>Fig 8e</vt:lpstr>
      <vt:lpstr>Fig 8f</vt:lpstr>
      <vt:lpstr>Fig 8g</vt:lpstr>
      <vt:lpstr>Suppl Fig 1b</vt:lpstr>
      <vt:lpstr>Suppl Fig 1c</vt:lpstr>
      <vt:lpstr>Suppl Fig 1d</vt:lpstr>
      <vt:lpstr>Suppl Fig 1j</vt:lpstr>
      <vt:lpstr>Suppl Fig 1k</vt:lpstr>
      <vt:lpstr>Suppl Fig 1l</vt:lpstr>
      <vt:lpstr>Suppl Fig 1m</vt:lpstr>
      <vt:lpstr>Suppl Fig 1n</vt:lpstr>
      <vt:lpstr>Suppl Fig 2c</vt:lpstr>
      <vt:lpstr>Suppl Fig 3a</vt:lpstr>
      <vt:lpstr>Suppl Fig 3f</vt:lpstr>
      <vt:lpstr>Suppl Fig 3g</vt:lpstr>
      <vt:lpstr>Suppl Fig 3h</vt:lpstr>
      <vt:lpstr>Suppl Fig 3i</vt:lpstr>
      <vt:lpstr>Suppl Fig 3j</vt:lpstr>
      <vt:lpstr>Suppl Fig 4a</vt:lpstr>
      <vt:lpstr>Suppl Fig 4b</vt:lpstr>
      <vt:lpstr>Suppl Fig 4c</vt:lpstr>
      <vt:lpstr>Suppl Fig 4e</vt:lpstr>
      <vt:lpstr>Suppl Fig 4f</vt:lpstr>
      <vt:lpstr>Suppl Fig 4g</vt:lpstr>
      <vt:lpstr>Suppl Fig 5a</vt:lpstr>
      <vt:lpstr>Suppl Fig 5b</vt:lpstr>
      <vt:lpstr>Suppl Fig 5e</vt:lpstr>
    </vt:vector>
  </TitlesOfParts>
  <Company>UMC Utrecht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Willemen, H.L.D.</dc:creator>
  <cp:lastModifiedBy>Willemen, H.L.D.</cp:lastModifiedBy>
  <dcterms:created xsi:type="dcterms:W3CDTF">2017-09-14T12:48:32Z</dcterms:created>
  <dcterms:modified xsi:type="dcterms:W3CDTF">2018-01-09T14:42:20Z</dcterms:modified>
</cp:coreProperties>
</file>