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nelleharrison/Dropbox (Personal)/UC_Denver/Projects/KIRpong/Manuscript_Drafts/August_2021_Resubmission_Draft/January_2022_Accepted_Final_Edits/"/>
    </mc:Choice>
  </mc:AlternateContent>
  <xr:revisionPtr revIDLastSave="0" documentId="8_{B386FF2F-E7AC-1845-90EE-6A5F6B8D955E}" xr6:coauthVersionLast="47" xr6:coauthVersionMax="47" xr10:uidLastSave="{00000000-0000-0000-0000-000000000000}"/>
  <bookViews>
    <workbookView xWindow="780" yWindow="1000" windowWidth="27640" windowHeight="16440" xr2:uid="{2E803CA3-9F75-1D43-A9C4-EFEA4469321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<sst xmlns="http://schemas.openxmlformats.org/spreadsheetml/2006/main" count="184" uniqueCount="67">
  <si>
    <t>AFR</t>
  </si>
  <si>
    <t>AMR</t>
  </si>
  <si>
    <t>EAS</t>
  </si>
  <si>
    <t>EUR</t>
  </si>
  <si>
    <t>SAS</t>
  </si>
  <si>
    <t>Experiment</t>
  </si>
  <si>
    <t>SNP filtering parameters</t>
  </si>
  <si>
    <t>KIR3DL/S1 frequency filtering parameters</t>
  </si>
  <si>
    <t>Population in model</t>
  </si>
  <si>
    <t>Population in test</t>
  </si>
  <si>
    <t>Genotype Array</t>
  </si>
  <si>
    <r>
      <rPr>
        <b/>
        <i/>
        <sz val="12"/>
        <color theme="1"/>
        <rFont val="Times New Roman"/>
        <family val="1"/>
      </rPr>
      <t>KIR3DL1/S1</t>
    </r>
    <r>
      <rPr>
        <b/>
        <sz val="12"/>
        <color theme="1"/>
        <rFont val="Times New Roman"/>
        <family val="1"/>
      </rPr>
      <t xml:space="preserve"> alleles accurately imputed (%)</t>
    </r>
  </si>
  <si>
    <t>Mean posterior-probability</t>
  </si>
  <si>
    <t>Time to build the model</t>
  </si>
  <si>
    <t>Time to run imputation</t>
  </si>
  <si>
    <t>1: Establishing frequency filtering parameters for SNP data</t>
  </si>
  <si>
    <t>None</t>
  </si>
  <si>
    <t>Illumina Omni 2.5 Platform</t>
  </si>
  <si>
    <t>1 Hr 24 Min</t>
  </si>
  <si>
    <t>6 Seconds</t>
  </si>
  <si>
    <t>MAC &lt; 2</t>
  </si>
  <si>
    <t>1 Hr 13 Min</t>
  </si>
  <si>
    <t>7 Seconds</t>
  </si>
  <si>
    <t>MAC &lt; 3</t>
  </si>
  <si>
    <t>1 Hr 6 Min</t>
  </si>
  <si>
    <t>MAF &lt; 1%</t>
  </si>
  <si>
    <t>1 Hr 9 min</t>
  </si>
  <si>
    <t>9 Seconds</t>
  </si>
  <si>
    <t>MAF &lt; 5%</t>
  </si>
  <si>
    <t>29 Min</t>
  </si>
  <si>
    <t>2: Establishing frequency filtering parameters for KIR3DL1/S1 allele data</t>
  </si>
  <si>
    <t>46 Min</t>
  </si>
  <si>
    <t>5 Seconds</t>
  </si>
  <si>
    <t>3: Building and testing models within each population group</t>
  </si>
  <si>
    <t>7 Hours,  38 Min</t>
  </si>
  <si>
    <t>35 Seconds</t>
  </si>
  <si>
    <t>33 Min</t>
  </si>
  <si>
    <t>4 Seconds</t>
  </si>
  <si>
    <t>43 Min</t>
  </si>
  <si>
    <t>3 Seconds</t>
  </si>
  <si>
    <t>52 Min</t>
  </si>
  <si>
    <t>1 Hr 12 Min</t>
  </si>
  <si>
    <t>Global</t>
  </si>
  <si>
    <t>2 months, 2 weeks</t>
  </si>
  <si>
    <t>4 Min 14 Seconds</t>
  </si>
  <si>
    <t>4: Testing the Global imputation model</t>
  </si>
  <si>
    <t>''</t>
  </si>
  <si>
    <t>2 Min 9 Seconds</t>
  </si>
  <si>
    <t>3 Min 10 Seconds</t>
  </si>
  <si>
    <t>2 Min 36 Seconds</t>
  </si>
  <si>
    <t>4 Min 33 Seconds</t>
  </si>
  <si>
    <t>16 Min 1 Second</t>
  </si>
  <si>
    <t>5: Testing the Global imputation model with TGP data imputed into low density array genotypes.The window from which classifiers can be drawn has been extended to chr19:55100000 - 55500000.</t>
  </si>
  <si>
    <t>Infinium Array W/ Imputed TGP Genotypes</t>
  </si>
  <si>
    <t>3 Months</t>
  </si>
  <si>
    <t>7 Min 16 Seconds</t>
  </si>
  <si>
    <t>Immunochip Array W/ Imputed TGP Genotypes</t>
  </si>
  <si>
    <t>7 Min 46 Seconds</t>
  </si>
  <si>
    <t>MEGA W/ Imputed TGP Genotypes</t>
  </si>
  <si>
    <t>7 Min 52 Seconds</t>
  </si>
  <si>
    <t>5 Min 35 Seconds</t>
  </si>
  <si>
    <t>5 Min 34 Seconds</t>
  </si>
  <si>
    <t>6: Testing a model built using the Infinium Immunoarray 24v2. The window from which classifiers can be drawn has been extended to chr19:55100000 - 55500000.</t>
  </si>
  <si>
    <t>Norwegians</t>
  </si>
  <si>
    <t>Immunochip Array</t>
  </si>
  <si>
    <t>1 Min</t>
  </si>
  <si>
    <t>2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</si>
</sst>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5999A-0E72-3E4F-B8B2-099386CD0A9B}">
  <dimension ref="A1:J25"/>
  <sheetViews>
    <sheetView tabSelected="1" workbookViewId="0">
      <selection activeCell="A6" sqref="A6"/>
    </sheetView>
  </sheetViews>
  <sheetFormatPr baseColWidth="10" defaultColWidth="11" defaultRowHeight="16" x14ac:dyDescent="0.2"/>
  <cols>
    <col min="1" max="1" width="35.1640625" customWidth="1"/>
    <col min="6" max="6" width="41.5" customWidth="1"/>
    <col min="9" max="9" width="19.6640625" customWidth="1"/>
    <col min="10" max="10" width="21.1640625" customWidth="1"/>
  </cols>
  <sheetData>
    <row r="1" spans="1:10" ht="86" thickBot="1" x14ac:dyDescent="0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</row>
    <row r="2" spans="1:10" ht="39" customHeight="1" x14ac:dyDescent="0.2">
      <c r="A2" s="3" t="s">
        <v>15</v>
      </c>
      <c r="B2" s="4" t="s">
        <v>16</v>
      </c>
      <c r="C2" s="4" t="s">
        <v>16</v>
      </c>
      <c r="D2" s="4" t="s">
        <v>3</v>
      </c>
      <c r="E2" s="4" t="s">
        <v>3</v>
      </c>
      <c r="F2" s="5" t="s">
        <v>17</v>
      </c>
      <c r="G2" s="6">
        <f>100*0.914</f>
        <v>91.4</v>
      </c>
      <c r="H2" s="7">
        <v>0.85512350000000004</v>
      </c>
      <c r="I2" s="8" t="s">
        <v>18</v>
      </c>
      <c r="J2" s="4" t="s">
        <v>19</v>
      </c>
    </row>
    <row r="3" spans="1:10" x14ac:dyDescent="0.2">
      <c r="A3" s="3"/>
      <c r="B3" s="4" t="s">
        <v>20</v>
      </c>
      <c r="C3" s="4" t="s">
        <v>16</v>
      </c>
      <c r="D3" s="4" t="s">
        <v>3</v>
      </c>
      <c r="E3" s="4" t="s">
        <v>3</v>
      </c>
      <c r="F3" s="5" t="s">
        <v>17</v>
      </c>
      <c r="G3" s="6">
        <f>100*0.92</f>
        <v>92</v>
      </c>
      <c r="H3" s="9">
        <v>0.85512350000000004</v>
      </c>
      <c r="I3" s="8" t="s">
        <v>21</v>
      </c>
      <c r="J3" s="4" t="s">
        <v>22</v>
      </c>
    </row>
    <row r="4" spans="1:10" x14ac:dyDescent="0.2">
      <c r="A4" s="3"/>
      <c r="B4" s="4" t="s">
        <v>23</v>
      </c>
      <c r="C4" s="4" t="s">
        <v>16</v>
      </c>
      <c r="D4" s="4" t="s">
        <v>3</v>
      </c>
      <c r="E4" s="4" t="s">
        <v>3</v>
      </c>
      <c r="F4" s="5" t="s">
        <v>17</v>
      </c>
      <c r="G4" s="6">
        <f>100*0.92285714</f>
        <v>92.285713999999999</v>
      </c>
      <c r="H4" s="9">
        <v>0.86042540000000001</v>
      </c>
      <c r="I4" s="8" t="s">
        <v>24</v>
      </c>
      <c r="J4" s="4" t="s">
        <v>19</v>
      </c>
    </row>
    <row r="5" spans="1:10" x14ac:dyDescent="0.2">
      <c r="A5" s="3"/>
      <c r="B5" s="4" t="s">
        <v>25</v>
      </c>
      <c r="C5" s="4" t="s">
        <v>16</v>
      </c>
      <c r="D5" s="4" t="s">
        <v>3</v>
      </c>
      <c r="E5" s="4" t="s">
        <v>3</v>
      </c>
      <c r="F5" s="5" t="s">
        <v>17</v>
      </c>
      <c r="G5" s="6">
        <f>100*0.92285714</f>
        <v>92.285713999999999</v>
      </c>
      <c r="H5" s="9">
        <v>0.85138639999999999</v>
      </c>
      <c r="I5" s="8" t="s">
        <v>26</v>
      </c>
      <c r="J5" s="4" t="s">
        <v>27</v>
      </c>
    </row>
    <row r="6" spans="1:10" ht="17" thickBot="1" x14ac:dyDescent="0.25">
      <c r="A6" s="10"/>
      <c r="B6" s="11" t="s">
        <v>28</v>
      </c>
      <c r="C6" s="11" t="s">
        <v>16</v>
      </c>
      <c r="D6" s="11" t="s">
        <v>3</v>
      </c>
      <c r="E6" s="11" t="s">
        <v>3</v>
      </c>
      <c r="F6" s="12" t="s">
        <v>17</v>
      </c>
      <c r="G6" s="13">
        <f>100*0.91428571</f>
        <v>91.428571000000005</v>
      </c>
      <c r="H6" s="14">
        <v>0.81498369999999998</v>
      </c>
      <c r="I6" s="15" t="s">
        <v>29</v>
      </c>
      <c r="J6" s="11" t="s">
        <v>19</v>
      </c>
    </row>
    <row r="7" spans="1:10" ht="39" customHeight="1" thickBot="1" x14ac:dyDescent="0.25">
      <c r="A7" s="16" t="s">
        <v>30</v>
      </c>
      <c r="B7" s="17" t="s">
        <v>23</v>
      </c>
      <c r="C7" s="17" t="s">
        <v>23</v>
      </c>
      <c r="D7" s="17" t="s">
        <v>3</v>
      </c>
      <c r="E7" s="17" t="s">
        <v>3</v>
      </c>
      <c r="F7" s="17" t="s">
        <v>17</v>
      </c>
      <c r="G7" s="18">
        <f>100*0.95857988</f>
        <v>95.857988000000006</v>
      </c>
      <c r="H7" s="19">
        <v>0.84430890000000003</v>
      </c>
      <c r="I7" s="20" t="s">
        <v>31</v>
      </c>
      <c r="J7" s="11" t="s">
        <v>32</v>
      </c>
    </row>
    <row r="8" spans="1:10" ht="39" customHeight="1" x14ac:dyDescent="0.2">
      <c r="A8" s="3" t="s">
        <v>33</v>
      </c>
      <c r="B8" s="4" t="s">
        <v>23</v>
      </c>
      <c r="C8" s="4" t="s">
        <v>23</v>
      </c>
      <c r="D8" s="4" t="s">
        <v>0</v>
      </c>
      <c r="E8" s="4" t="s">
        <v>0</v>
      </c>
      <c r="F8" s="4" t="s">
        <v>17</v>
      </c>
      <c r="G8" s="6">
        <f>100*0.8030075</f>
        <v>80.300749999999994</v>
      </c>
      <c r="H8" s="21">
        <v>0.72773390000000004</v>
      </c>
      <c r="I8" s="8" t="s">
        <v>34</v>
      </c>
      <c r="J8" s="4" t="s">
        <v>35</v>
      </c>
    </row>
    <row r="9" spans="1:10" x14ac:dyDescent="0.2">
      <c r="A9" s="3"/>
      <c r="B9" s="4" t="s">
        <v>23</v>
      </c>
      <c r="C9" s="4" t="s">
        <v>23</v>
      </c>
      <c r="D9" s="4" t="s">
        <v>1</v>
      </c>
      <c r="E9" s="4" t="s">
        <v>1</v>
      </c>
      <c r="F9" s="4" t="s">
        <v>17</v>
      </c>
      <c r="G9" s="6">
        <f>100*0.88214286</f>
        <v>88.214286000000001</v>
      </c>
      <c r="H9" s="21">
        <v>0.72866059999999999</v>
      </c>
      <c r="I9" s="8" t="s">
        <v>36</v>
      </c>
      <c r="J9" s="4" t="s">
        <v>37</v>
      </c>
    </row>
    <row r="10" spans="1:10" x14ac:dyDescent="0.2">
      <c r="A10" s="3"/>
      <c r="B10" s="4" t="s">
        <v>23</v>
      </c>
      <c r="C10" s="4" t="s">
        <v>23</v>
      </c>
      <c r="D10" s="4" t="s">
        <v>2</v>
      </c>
      <c r="E10" s="4" t="s">
        <v>2</v>
      </c>
      <c r="F10" s="4" t="s">
        <v>17</v>
      </c>
      <c r="G10" s="6">
        <f>100*0.9609375</f>
        <v>96.09375</v>
      </c>
      <c r="H10" s="21">
        <v>0.90113469999999996</v>
      </c>
      <c r="I10" s="8" t="s">
        <v>38</v>
      </c>
      <c r="J10" s="4" t="s">
        <v>39</v>
      </c>
    </row>
    <row r="11" spans="1:10" x14ac:dyDescent="0.2">
      <c r="A11" s="3"/>
      <c r="B11" s="4" t="s">
        <v>23</v>
      </c>
      <c r="C11" s="4" t="s">
        <v>23</v>
      </c>
      <c r="D11" s="4" t="s">
        <v>3</v>
      </c>
      <c r="E11" s="4" t="s">
        <v>3</v>
      </c>
      <c r="F11" s="4" t="s">
        <v>17</v>
      </c>
      <c r="G11" s="6">
        <f>100*0.93712575</f>
        <v>93.712575000000001</v>
      </c>
      <c r="H11" s="21">
        <v>0.83618490000000001</v>
      </c>
      <c r="I11" s="8" t="s">
        <v>40</v>
      </c>
      <c r="J11" s="4" t="s">
        <v>19</v>
      </c>
    </row>
    <row r="12" spans="1:10" ht="17" thickBot="1" x14ac:dyDescent="0.25">
      <c r="A12" s="10"/>
      <c r="B12" s="11" t="s">
        <v>23</v>
      </c>
      <c r="C12" s="11" t="s">
        <v>23</v>
      </c>
      <c r="D12" s="11" t="s">
        <v>4</v>
      </c>
      <c r="E12" s="11" t="s">
        <v>4</v>
      </c>
      <c r="F12" s="11" t="s">
        <v>17</v>
      </c>
      <c r="G12" s="13">
        <f>100*0.87610619</f>
        <v>87.610619</v>
      </c>
      <c r="H12" s="22">
        <v>0.7679262</v>
      </c>
      <c r="I12" s="11" t="s">
        <v>41</v>
      </c>
      <c r="J12" s="11" t="s">
        <v>22</v>
      </c>
    </row>
    <row r="13" spans="1:10" x14ac:dyDescent="0.2">
      <c r="A13" s="3"/>
      <c r="B13" s="4" t="s">
        <v>23</v>
      </c>
      <c r="C13" s="4" t="s">
        <v>23</v>
      </c>
      <c r="D13" s="4" t="s">
        <v>42</v>
      </c>
      <c r="E13" s="4" t="s">
        <v>0</v>
      </c>
      <c r="F13" s="4" t="s">
        <v>17</v>
      </c>
      <c r="G13" s="6">
        <f>100*0.87918216</f>
        <v>87.918216000000001</v>
      </c>
      <c r="H13" s="9">
        <v>0.75750269999999997</v>
      </c>
      <c r="I13" s="8" t="s">
        <v>43</v>
      </c>
      <c r="J13" s="4" t="s">
        <v>44</v>
      </c>
    </row>
    <row r="14" spans="1:10" ht="17" customHeight="1" x14ac:dyDescent="0.2">
      <c r="A14" s="3" t="s">
        <v>45</v>
      </c>
      <c r="B14" s="4" t="s">
        <v>23</v>
      </c>
      <c r="C14" s="4" t="s">
        <v>23</v>
      </c>
      <c r="D14" s="4" t="s">
        <v>42</v>
      </c>
      <c r="E14" s="4" t="s">
        <v>1</v>
      </c>
      <c r="F14" s="4" t="s">
        <v>17</v>
      </c>
      <c r="G14" s="6">
        <f>100*0.9246575</f>
        <v>92.46575</v>
      </c>
      <c r="H14" s="9">
        <v>0.83227130000000005</v>
      </c>
      <c r="I14" s="23" t="s">
        <v>46</v>
      </c>
      <c r="J14" s="4" t="s">
        <v>47</v>
      </c>
    </row>
    <row r="15" spans="1:10" x14ac:dyDescent="0.2">
      <c r="A15" s="3"/>
      <c r="B15" s="4" t="s">
        <v>23</v>
      </c>
      <c r="C15" s="4" t="s">
        <v>23</v>
      </c>
      <c r="D15" s="4" t="s">
        <v>42</v>
      </c>
      <c r="E15" s="4" t="s">
        <v>2</v>
      </c>
      <c r="F15" s="4" t="s">
        <v>17</v>
      </c>
      <c r="G15" s="6">
        <f>100*0.96632124</f>
        <v>96.63212399999999</v>
      </c>
      <c r="H15" s="9">
        <v>0.84852190000000005</v>
      </c>
      <c r="I15" s="23" t="s">
        <v>46</v>
      </c>
      <c r="J15" s="4" t="s">
        <v>48</v>
      </c>
    </row>
    <row r="16" spans="1:10" x14ac:dyDescent="0.2">
      <c r="A16" s="3"/>
      <c r="B16" s="4" t="s">
        <v>23</v>
      </c>
      <c r="C16" s="4" t="s">
        <v>23</v>
      </c>
      <c r="D16" s="4" t="s">
        <v>42</v>
      </c>
      <c r="E16" s="4" t="s">
        <v>3</v>
      </c>
      <c r="F16" s="4" t="s">
        <v>17</v>
      </c>
      <c r="G16" s="6">
        <f>100*0.9502924</f>
        <v>95.029240000000001</v>
      </c>
      <c r="H16" s="9">
        <v>0.81876510000000002</v>
      </c>
      <c r="I16" s="23" t="s">
        <v>46</v>
      </c>
      <c r="J16" s="4" t="s">
        <v>49</v>
      </c>
    </row>
    <row r="17" spans="1:10" x14ac:dyDescent="0.2">
      <c r="A17" s="3"/>
      <c r="B17" s="4" t="s">
        <v>23</v>
      </c>
      <c r="C17" s="4" t="s">
        <v>23</v>
      </c>
      <c r="D17" s="4" t="s">
        <v>42</v>
      </c>
      <c r="E17" s="4" t="s">
        <v>4</v>
      </c>
      <c r="F17" s="4" t="s">
        <v>17</v>
      </c>
      <c r="G17" s="6">
        <f>100*0.8903509</f>
        <v>89.035089999999997</v>
      </c>
      <c r="H17" s="9">
        <v>0.77185409999999999</v>
      </c>
      <c r="I17" s="23" t="s">
        <v>46</v>
      </c>
      <c r="J17" s="4" t="s">
        <v>50</v>
      </c>
    </row>
    <row r="18" spans="1:10" ht="17" thickBot="1" x14ac:dyDescent="0.25">
      <c r="A18" s="10"/>
      <c r="B18" s="11" t="s">
        <v>23</v>
      </c>
      <c r="C18" s="11" t="s">
        <v>23</v>
      </c>
      <c r="D18" s="11" t="s">
        <v>42</v>
      </c>
      <c r="E18" s="11" t="s">
        <v>42</v>
      </c>
      <c r="F18" s="11" t="s">
        <v>17</v>
      </c>
      <c r="G18" s="13">
        <v>91.906653000000006</v>
      </c>
      <c r="H18" s="14">
        <v>0.83468529999999996</v>
      </c>
      <c r="I18" s="24" t="s">
        <v>46</v>
      </c>
      <c r="J18" s="11" t="s">
        <v>51</v>
      </c>
    </row>
    <row r="19" spans="1:10" x14ac:dyDescent="0.2">
      <c r="A19" s="25" t="s">
        <v>52</v>
      </c>
      <c r="B19" s="26" t="s">
        <v>23</v>
      </c>
      <c r="C19" s="26" t="s">
        <v>23</v>
      </c>
      <c r="D19" s="26" t="s">
        <v>42</v>
      </c>
      <c r="E19" s="26" t="s">
        <v>0</v>
      </c>
      <c r="F19" s="26" t="s">
        <v>53</v>
      </c>
      <c r="G19" s="27">
        <v>78</v>
      </c>
      <c r="H19" s="7">
        <v>0.61191379999999995</v>
      </c>
      <c r="I19" s="28" t="s">
        <v>54</v>
      </c>
      <c r="J19" s="4" t="s">
        <v>55</v>
      </c>
    </row>
    <row r="20" spans="1:10" x14ac:dyDescent="0.2">
      <c r="A20" s="29"/>
      <c r="B20" s="4" t="s">
        <v>23</v>
      </c>
      <c r="C20" s="4" t="s">
        <v>23</v>
      </c>
      <c r="D20" s="4" t="s">
        <v>42</v>
      </c>
      <c r="E20" s="4" t="s">
        <v>0</v>
      </c>
      <c r="F20" s="4" t="s">
        <v>56</v>
      </c>
      <c r="G20" s="6">
        <v>79.7</v>
      </c>
      <c r="H20" s="9">
        <v>0.65267819999999999</v>
      </c>
      <c r="I20" s="23" t="s">
        <v>54</v>
      </c>
      <c r="J20" s="4" t="s">
        <v>57</v>
      </c>
    </row>
    <row r="21" spans="1:10" x14ac:dyDescent="0.2">
      <c r="A21" s="29"/>
      <c r="B21" s="4" t="s">
        <v>23</v>
      </c>
      <c r="C21" s="4" t="s">
        <v>23</v>
      </c>
      <c r="D21" s="4" t="s">
        <v>42</v>
      </c>
      <c r="E21" s="4" t="s">
        <v>0</v>
      </c>
      <c r="F21" s="4" t="s">
        <v>58</v>
      </c>
      <c r="G21" s="6">
        <v>84</v>
      </c>
      <c r="H21" s="9">
        <v>0.65030529999999998</v>
      </c>
      <c r="I21" s="23" t="s">
        <v>54</v>
      </c>
      <c r="J21" s="4" t="s">
        <v>59</v>
      </c>
    </row>
    <row r="22" spans="1:10" x14ac:dyDescent="0.2">
      <c r="A22" s="29"/>
      <c r="B22" s="4" t="s">
        <v>23</v>
      </c>
      <c r="C22" s="4" t="s">
        <v>23</v>
      </c>
      <c r="D22" s="4" t="s">
        <v>42</v>
      </c>
      <c r="E22" s="4" t="s">
        <v>2</v>
      </c>
      <c r="F22" s="4" t="s">
        <v>53</v>
      </c>
      <c r="G22" s="6">
        <v>80.5</v>
      </c>
      <c r="H22" s="9">
        <v>0.56584869999999998</v>
      </c>
      <c r="I22" s="23" t="s">
        <v>54</v>
      </c>
      <c r="J22" s="4" t="s">
        <v>60</v>
      </c>
    </row>
    <row r="23" spans="1:10" x14ac:dyDescent="0.2">
      <c r="A23" s="29"/>
      <c r="B23" s="4" t="s">
        <v>23</v>
      </c>
      <c r="C23" s="4" t="s">
        <v>23</v>
      </c>
      <c r="D23" s="4" t="s">
        <v>42</v>
      </c>
      <c r="E23" s="4" t="s">
        <v>2</v>
      </c>
      <c r="F23" s="4" t="s">
        <v>56</v>
      </c>
      <c r="G23" s="6">
        <v>88.5</v>
      </c>
      <c r="H23" s="9">
        <v>0.62466529999999998</v>
      </c>
      <c r="I23" s="23" t="s">
        <v>54</v>
      </c>
      <c r="J23" s="4" t="s">
        <v>61</v>
      </c>
    </row>
    <row r="24" spans="1:10" ht="17" thickBot="1" x14ac:dyDescent="0.25">
      <c r="A24" s="30"/>
      <c r="B24" s="11" t="s">
        <v>23</v>
      </c>
      <c r="C24" s="11" t="s">
        <v>23</v>
      </c>
      <c r="D24" s="11" t="s">
        <v>42</v>
      </c>
      <c r="E24" s="11" t="s">
        <v>2</v>
      </c>
      <c r="F24" s="11" t="s">
        <v>58</v>
      </c>
      <c r="G24" s="13">
        <v>92.2</v>
      </c>
      <c r="H24" s="14">
        <v>0.63793350000000004</v>
      </c>
      <c r="I24" s="24" t="s">
        <v>54</v>
      </c>
      <c r="J24" s="11" t="s">
        <v>61</v>
      </c>
    </row>
    <row r="25" spans="1:10" ht="74" customHeight="1" thickBot="1" x14ac:dyDescent="0.25">
      <c r="A25" s="10" t="s">
        <v>62</v>
      </c>
      <c r="B25" s="11" t="s">
        <v>23</v>
      </c>
      <c r="C25" s="11" t="s">
        <v>23</v>
      </c>
      <c r="D25" s="11" t="s">
        <v>63</v>
      </c>
      <c r="E25" s="11" t="s">
        <v>63</v>
      </c>
      <c r="F25" s="11" t="s">
        <v>64</v>
      </c>
      <c r="G25" s="31">
        <f>100*0.91878173</f>
        <v>91.87817299999999</v>
      </c>
      <c r="H25" s="14">
        <v>0.72711550000000003</v>
      </c>
      <c r="I25" s="11" t="s">
        <v>65</v>
      </c>
      <c r="J25" s="11" t="s">
        <v>66</v>
      </c>
    </row>
  </sheetData>
  <mergeCells count="1">
    <mergeCell ref="A19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Genelle Harrison</dc:creator>
  <cp:lastModifiedBy>Genelle Harrison</cp:lastModifiedBy>
  <dcterms:created xsi:type="dcterms:W3CDTF">2022-01-13T16:19:02Z</dcterms:created>
  <dcterms:modified xsi:type="dcterms:W3CDTF">2022-01-13T16:24:56Z</dcterms:modified>
</cp:coreProperties>
</file>