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1. BGU\02. Twist1\Twist1 manuscript\PLoS Genetics\Revision\submitted\"/>
    </mc:Choice>
  </mc:AlternateContent>
  <bookViews>
    <workbookView xWindow="0" yWindow="465" windowWidth="20490" windowHeight="7155"/>
  </bookViews>
  <sheets>
    <sheet name="S2 Tabl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L28" i="1"/>
  <c r="J28" i="1"/>
  <c r="H28" i="1"/>
  <c r="F28" i="1"/>
  <c r="D28" i="1"/>
  <c r="N27" i="1"/>
  <c r="L27" i="1"/>
  <c r="J27" i="1"/>
  <c r="H27" i="1"/>
  <c r="F27" i="1"/>
  <c r="D27" i="1"/>
  <c r="H47" i="1" l="1"/>
  <c r="F47" i="1"/>
  <c r="D47" i="1"/>
  <c r="J49" i="1"/>
  <c r="H49" i="1"/>
  <c r="F49" i="1"/>
  <c r="D49" i="1"/>
  <c r="J48" i="1"/>
  <c r="H48" i="1"/>
  <c r="F48" i="1"/>
  <c r="D48" i="1"/>
  <c r="J46" i="1"/>
  <c r="H46" i="1"/>
  <c r="F46" i="1"/>
  <c r="D46" i="1"/>
  <c r="J45" i="1"/>
  <c r="H45" i="1"/>
  <c r="F45" i="1"/>
  <c r="D45" i="1"/>
  <c r="N44" i="1"/>
  <c r="L44" i="1"/>
  <c r="J44" i="1"/>
  <c r="H44" i="1"/>
  <c r="F44" i="1"/>
  <c r="D44" i="1"/>
  <c r="N43" i="1"/>
  <c r="L43" i="1"/>
  <c r="J43" i="1"/>
  <c r="H43" i="1"/>
  <c r="F43" i="1"/>
  <c r="D43" i="1"/>
  <c r="N38" i="1"/>
  <c r="L38" i="1"/>
  <c r="J38" i="1"/>
  <c r="H38" i="1"/>
  <c r="F38" i="1"/>
  <c r="D38" i="1"/>
  <c r="N37" i="1"/>
  <c r="L37" i="1"/>
  <c r="J37" i="1"/>
  <c r="H37" i="1"/>
  <c r="F37" i="1"/>
  <c r="D37" i="1"/>
  <c r="N36" i="1"/>
  <c r="L36" i="1"/>
  <c r="J36" i="1"/>
  <c r="H36" i="1"/>
  <c r="F36" i="1"/>
  <c r="D36" i="1"/>
  <c r="N35" i="1"/>
  <c r="L35" i="1"/>
  <c r="J35" i="1"/>
  <c r="H35" i="1"/>
  <c r="F35" i="1"/>
  <c r="D35" i="1"/>
  <c r="N33" i="1"/>
  <c r="L33" i="1"/>
  <c r="J33" i="1"/>
  <c r="H33" i="1"/>
  <c r="F33" i="1"/>
  <c r="D33" i="1"/>
  <c r="N32" i="1"/>
  <c r="L32" i="1"/>
  <c r="J32" i="1"/>
  <c r="H32" i="1"/>
  <c r="F32" i="1"/>
  <c r="D32" i="1"/>
  <c r="N31" i="1"/>
  <c r="L31" i="1"/>
  <c r="J31" i="1"/>
  <c r="H31" i="1"/>
  <c r="F31" i="1"/>
  <c r="D31" i="1"/>
  <c r="N30" i="1"/>
  <c r="L30" i="1"/>
  <c r="J30" i="1"/>
  <c r="H30" i="1"/>
  <c r="F30" i="1"/>
  <c r="D30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2" i="1"/>
  <c r="L22" i="1"/>
  <c r="J22" i="1"/>
  <c r="H22" i="1"/>
  <c r="F22" i="1"/>
  <c r="D22" i="1"/>
  <c r="N21" i="1"/>
  <c r="L21" i="1"/>
  <c r="J21" i="1"/>
  <c r="H21" i="1"/>
  <c r="F21" i="1"/>
  <c r="D21" i="1"/>
  <c r="H10" i="1" l="1"/>
  <c r="F10" i="1"/>
  <c r="D10" i="1"/>
  <c r="D5" i="1"/>
  <c r="D6" i="1"/>
  <c r="P15" i="1" l="1"/>
  <c r="H11" i="1"/>
  <c r="F11" i="1"/>
  <c r="D11" i="1"/>
  <c r="H6" i="1"/>
  <c r="F6" i="1"/>
  <c r="N16" i="1"/>
  <c r="L16" i="1"/>
  <c r="J16" i="1"/>
  <c r="H16" i="1"/>
  <c r="F16" i="1"/>
  <c r="D16" i="1"/>
  <c r="H13" i="1"/>
  <c r="D13" i="1"/>
  <c r="N8" i="1"/>
  <c r="L8" i="1"/>
  <c r="J8" i="1"/>
  <c r="H8" i="1"/>
  <c r="F8" i="1"/>
  <c r="D8" i="1"/>
  <c r="N7" i="1"/>
  <c r="L7" i="1"/>
  <c r="J7" i="1"/>
  <c r="H7" i="1"/>
  <c r="F7" i="1"/>
  <c r="D7" i="1"/>
  <c r="D9" i="1" l="1"/>
  <c r="F9" i="1"/>
  <c r="H9" i="1"/>
  <c r="J9" i="1"/>
  <c r="L9" i="1"/>
  <c r="N9" i="1"/>
  <c r="N15" i="1" l="1"/>
  <c r="L15" i="1"/>
  <c r="J15" i="1"/>
  <c r="H15" i="1"/>
  <c r="F15" i="1"/>
  <c r="D15" i="1"/>
  <c r="N12" i="1"/>
  <c r="L12" i="1"/>
  <c r="J5" i="1"/>
  <c r="J12" i="1"/>
  <c r="H12" i="1"/>
  <c r="F12" i="1"/>
  <c r="D12" i="1"/>
  <c r="N5" i="1"/>
  <c r="L5" i="1"/>
  <c r="H5" i="1"/>
  <c r="F5" i="1"/>
</calcChain>
</file>

<file path=xl/sharedStrings.xml><?xml version="1.0" encoding="utf-8"?>
<sst xmlns="http://schemas.openxmlformats.org/spreadsheetml/2006/main" count="132" uniqueCount="46">
  <si>
    <t>Enhancer</t>
  </si>
  <si>
    <t>eTw_1</t>
  </si>
  <si>
    <t>eTw_2</t>
  </si>
  <si>
    <t>eTw_5</t>
  </si>
  <si>
    <t>eTw_6</t>
  </si>
  <si>
    <t>eTw_8</t>
  </si>
  <si>
    <t>eTw_11</t>
  </si>
  <si>
    <t>eTw-2 seg_1</t>
  </si>
  <si>
    <t>eTw-2 seg_2</t>
  </si>
  <si>
    <t>eTw-5 seg_1</t>
  </si>
  <si>
    <t>eTw-5 seg_2</t>
  </si>
  <si>
    <t>eTw-5 seg_3</t>
  </si>
  <si>
    <t>eTw-6 seg_1</t>
  </si>
  <si>
    <t>eTw-6 seg_2</t>
  </si>
  <si>
    <t>eTw-6 seg_3</t>
  </si>
  <si>
    <t>eTw-6 seg_4</t>
  </si>
  <si>
    <t>eTw-11 seg_1</t>
  </si>
  <si>
    <t>eTw-11 seg_2</t>
  </si>
  <si>
    <t>eTw-11 seg_3</t>
  </si>
  <si>
    <t>eTw-11 seg_4</t>
  </si>
  <si>
    <t>eTw_3</t>
  </si>
  <si>
    <t>eTw_4</t>
  </si>
  <si>
    <t>eTw_7</t>
  </si>
  <si>
    <t>eTw_9</t>
  </si>
  <si>
    <t>eTw_10</t>
  </si>
  <si>
    <t>eTw_12</t>
  </si>
  <si>
    <t xml:space="preserve"> -</t>
  </si>
  <si>
    <t>Injected embryos</t>
  </si>
  <si>
    <t xml:space="preserve">Pectoral fin </t>
  </si>
  <si>
    <t xml:space="preserve">Branchial arch </t>
  </si>
  <si>
    <t xml:space="preserve">Caudal fin </t>
  </si>
  <si>
    <t xml:space="preserve">Brain </t>
  </si>
  <si>
    <t xml:space="preserve">Heart </t>
  </si>
  <si>
    <t xml:space="preserve">Somitic muscles </t>
  </si>
  <si>
    <t xml:space="preserve">Otic vesicle </t>
  </si>
  <si>
    <r>
      <t xml:space="preserve">Positive GFP embryos at </t>
    </r>
    <r>
      <rPr>
        <b/>
        <sz val="11"/>
        <rFont val="Calibri (Body)_x0000_"/>
      </rPr>
      <t>72 hpf</t>
    </r>
  </si>
  <si>
    <r>
      <t xml:space="preserve">eTw-5 seg_2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Arial"/>
        <family val="2"/>
        <scheme val="minor"/>
      </rPr>
      <t xml:space="preserve">LMX1B </t>
    </r>
  </si>
  <si>
    <r>
      <t xml:space="preserve">eTw-5 seg_2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Arial"/>
        <family val="2"/>
        <scheme val="minor"/>
      </rPr>
      <t xml:space="preserve">TFAP2 </t>
    </r>
  </si>
  <si>
    <r>
      <t xml:space="preserve">eTw-6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Arial"/>
        <family val="2"/>
        <scheme val="minor"/>
      </rPr>
      <t xml:space="preserve">LMX1B </t>
    </r>
  </si>
  <si>
    <r>
      <t xml:space="preserve">eTw-6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Arial"/>
        <family val="2"/>
        <scheme val="minor"/>
      </rPr>
      <t xml:space="preserve">TFAP2 </t>
    </r>
  </si>
  <si>
    <t xml:space="preserve">In vivo enahncer candidiates </t>
  </si>
  <si>
    <t xml:space="preserve">Segmental enhancer analysis </t>
  </si>
  <si>
    <t xml:space="preserve">TFBS mutated enhancer analysis </t>
  </si>
  <si>
    <r>
      <t xml:space="preserve">S2 Table: </t>
    </r>
    <r>
      <rPr>
        <sz val="16"/>
        <rFont val="Calibri (Body)_x0000_"/>
      </rPr>
      <t>Summary of enhancer assay in zebrafish</t>
    </r>
  </si>
  <si>
    <t>eTw-5 seg_1+seg_2</t>
  </si>
  <si>
    <t>eTw-5 seg_2+seg_3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</si>
</sst>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name val="Calibri (Body)_x0000_"/>
    </font>
    <font>
      <b/>
      <sz val="11"/>
      <color theme="1"/>
      <name val="Calibri"/>
      <family val="2"/>
    </font>
    <font>
      <sz val="16"/>
      <name val="Arial"/>
      <family val="2"/>
      <charset val="177"/>
      <scheme val="minor"/>
    </font>
    <font>
      <sz val="16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 readingOrder="1"/>
    </xf>
    <xf numFmtId="0" fontId="0" fillId="2" borderId="1" xfId="0" applyFill="1" applyBorder="1" applyAlignment="1">
      <alignment horizontal="center" wrapText="1" readingOrder="1"/>
    </xf>
    <xf numFmtId="0" fontId="0" fillId="2" borderId="1" xfId="0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 readingOrder="1"/>
    </xf>
    <xf numFmtId="0" fontId="0" fillId="3" borderId="1" xfId="0" applyFill="1" applyBorder="1" applyAlignment="1">
      <alignment horizontal="center" wrapText="1"/>
    </xf>
    <xf numFmtId="0" fontId="2" fillId="0" borderId="1" xfId="0" applyFont="1" applyBorder="1"/>
    <xf numFmtId="9" fontId="0" fillId="3" borderId="1" xfId="1" applyFont="1" applyFill="1" applyBorder="1"/>
    <xf numFmtId="0" fontId="0" fillId="2" borderId="1" xfId="0" applyFill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3" fillId="0" borderId="1" xfId="0" applyFont="1" applyBorder="1"/>
    <xf numFmtId="0" fontId="4" fillId="0" borderId="0" xfId="0" applyFont="1" applyBorder="1" applyAlignment="1">
      <alignment vertical="center" wrapText="1"/>
    </xf>
    <xf numFmtId="9" fontId="0" fillId="0" borderId="1" xfId="1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80" zoomScaleNormal="80" workbookViewId="0">
      <selection activeCell="T7" sqref="T7"/>
    </sheetView>
  </sheetViews>
  <sheetFormatPr defaultColWidth="8.875" defaultRowHeight="14.25"/>
  <cols>
    <col min="1" max="1" width="20.625" customWidth="1"/>
    <col min="4" max="4" width="7.875" customWidth="1"/>
    <col min="15" max="15" width="10.625" customWidth="1"/>
  </cols>
  <sheetData>
    <row r="1" spans="1:16" ht="26.2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 customHeight="1">
      <c r="A2" s="28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3" customFormat="1" ht="15" customHeight="1">
      <c r="B3" s="18"/>
      <c r="C3" s="25" t="s">
        <v>35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s="1" customFormat="1" ht="33" customHeight="1">
      <c r="A4" s="3" t="s">
        <v>0</v>
      </c>
      <c r="B4" s="3" t="s">
        <v>27</v>
      </c>
      <c r="C4" s="31" t="s">
        <v>28</v>
      </c>
      <c r="D4" s="32"/>
      <c r="E4" s="30" t="s">
        <v>29</v>
      </c>
      <c r="F4" s="30"/>
      <c r="G4" s="30" t="s">
        <v>30</v>
      </c>
      <c r="H4" s="30"/>
      <c r="I4" s="30" t="s">
        <v>31</v>
      </c>
      <c r="J4" s="30"/>
      <c r="K4" s="30" t="s">
        <v>32</v>
      </c>
      <c r="L4" s="30"/>
      <c r="M4" s="30" t="s">
        <v>33</v>
      </c>
      <c r="N4" s="30"/>
      <c r="O4" s="30" t="s">
        <v>34</v>
      </c>
      <c r="P4" s="30"/>
    </row>
    <row r="5" spans="1:16" ht="15">
      <c r="A5" s="4" t="s">
        <v>1</v>
      </c>
      <c r="B5" s="5">
        <v>104</v>
      </c>
      <c r="C5" s="6">
        <v>19</v>
      </c>
      <c r="D5" s="8">
        <f>C5/B5</f>
        <v>0.18269230769230768</v>
      </c>
      <c r="E5" s="6">
        <v>6</v>
      </c>
      <c r="F5" s="8">
        <f>E5/B5</f>
        <v>5.7692307692307696E-2</v>
      </c>
      <c r="G5" s="6">
        <v>65</v>
      </c>
      <c r="H5" s="8">
        <f>G5/B5</f>
        <v>0.625</v>
      </c>
      <c r="I5" s="6">
        <v>22</v>
      </c>
      <c r="J5" s="8">
        <f>I5/B5</f>
        <v>0.21153846153846154</v>
      </c>
      <c r="K5" s="6">
        <v>26</v>
      </c>
      <c r="L5" s="8">
        <f>K5/B5</f>
        <v>0.25</v>
      </c>
      <c r="M5" s="6">
        <v>25</v>
      </c>
      <c r="N5" s="8">
        <f>M5/B5</f>
        <v>0.24038461538461539</v>
      </c>
      <c r="O5" s="7" t="s">
        <v>26</v>
      </c>
      <c r="P5" s="9" t="s">
        <v>26</v>
      </c>
    </row>
    <row r="6" spans="1:16" ht="15">
      <c r="A6" s="4" t="s">
        <v>2</v>
      </c>
      <c r="B6" s="5">
        <v>171</v>
      </c>
      <c r="C6" s="6">
        <v>5</v>
      </c>
      <c r="D6" s="8">
        <f>C6/B6</f>
        <v>2.9239766081871343E-2</v>
      </c>
      <c r="E6" s="6">
        <v>50</v>
      </c>
      <c r="F6" s="8">
        <f>E6/B6</f>
        <v>0.29239766081871343</v>
      </c>
      <c r="G6" s="6">
        <v>5</v>
      </c>
      <c r="H6" s="8">
        <f>G6/B6</f>
        <v>2.9239766081871343E-2</v>
      </c>
      <c r="I6" s="7" t="s">
        <v>26</v>
      </c>
      <c r="J6" s="9" t="s">
        <v>26</v>
      </c>
      <c r="K6" s="7" t="s">
        <v>26</v>
      </c>
      <c r="L6" s="9" t="s">
        <v>26</v>
      </c>
      <c r="M6" s="7" t="s">
        <v>26</v>
      </c>
      <c r="N6" s="9" t="s">
        <v>26</v>
      </c>
      <c r="O6" s="7" t="s">
        <v>26</v>
      </c>
      <c r="P6" s="9" t="s">
        <v>26</v>
      </c>
    </row>
    <row r="7" spans="1:16" ht="15">
      <c r="A7" s="4" t="s">
        <v>20</v>
      </c>
      <c r="B7" s="5">
        <v>102</v>
      </c>
      <c r="C7" s="6">
        <v>0</v>
      </c>
      <c r="D7" s="8">
        <f>C7/$B$7</f>
        <v>0</v>
      </c>
      <c r="E7" s="6">
        <v>0</v>
      </c>
      <c r="F7" s="8">
        <f>E7/$B$7</f>
        <v>0</v>
      </c>
      <c r="G7" s="6">
        <v>3</v>
      </c>
      <c r="H7" s="8">
        <f>G7/$B$7</f>
        <v>2.9411764705882353E-2</v>
      </c>
      <c r="I7" s="6">
        <v>4</v>
      </c>
      <c r="J7" s="8">
        <f>I7/$B$7</f>
        <v>3.9215686274509803E-2</v>
      </c>
      <c r="K7" s="6">
        <v>0</v>
      </c>
      <c r="L7" s="8">
        <f>K7/$B$7</f>
        <v>0</v>
      </c>
      <c r="M7" s="6">
        <v>6</v>
      </c>
      <c r="N7" s="8">
        <f>M7/$B$7</f>
        <v>5.8823529411764705E-2</v>
      </c>
      <c r="O7" s="7" t="s">
        <v>26</v>
      </c>
      <c r="P7" s="9" t="s">
        <v>26</v>
      </c>
    </row>
    <row r="8" spans="1:16" ht="15">
      <c r="A8" s="4" t="s">
        <v>21</v>
      </c>
      <c r="B8" s="5">
        <v>113</v>
      </c>
      <c r="C8" s="6">
        <v>14</v>
      </c>
      <c r="D8" s="8">
        <f>C8/$B$8</f>
        <v>0.12389380530973451</v>
      </c>
      <c r="E8" s="6">
        <v>8</v>
      </c>
      <c r="F8" s="8">
        <f>E8/$B$8</f>
        <v>7.0796460176991149E-2</v>
      </c>
      <c r="G8" s="6">
        <v>12</v>
      </c>
      <c r="H8" s="8">
        <f>G8/$B$8</f>
        <v>0.10619469026548672</v>
      </c>
      <c r="I8" s="6">
        <v>5</v>
      </c>
      <c r="J8" s="8">
        <f>I8/$B$8</f>
        <v>4.4247787610619468E-2</v>
      </c>
      <c r="K8" s="6">
        <v>28</v>
      </c>
      <c r="L8" s="8">
        <f>K8/$B$8</f>
        <v>0.24778761061946902</v>
      </c>
      <c r="M8" s="6">
        <v>33</v>
      </c>
      <c r="N8" s="8">
        <f>M8/$B$8</f>
        <v>0.29203539823008851</v>
      </c>
      <c r="O8" s="7" t="s">
        <v>26</v>
      </c>
      <c r="P8" s="9" t="s">
        <v>26</v>
      </c>
    </row>
    <row r="9" spans="1:16" ht="15">
      <c r="A9" s="4" t="s">
        <v>3</v>
      </c>
      <c r="B9" s="5">
        <v>137</v>
      </c>
      <c r="C9" s="6">
        <v>46</v>
      </c>
      <c r="D9" s="8">
        <f>C9/137</f>
        <v>0.33576642335766421</v>
      </c>
      <c r="E9" s="6">
        <v>53</v>
      </c>
      <c r="F9" s="8">
        <f>E9/137</f>
        <v>0.38686131386861317</v>
      </c>
      <c r="G9" s="6">
        <v>72</v>
      </c>
      <c r="H9" s="8">
        <f>G9/137</f>
        <v>0.52554744525547448</v>
      </c>
      <c r="I9" s="6">
        <v>25</v>
      </c>
      <c r="J9" s="8">
        <f>I9/137</f>
        <v>0.18248175182481752</v>
      </c>
      <c r="K9" s="6">
        <v>48</v>
      </c>
      <c r="L9" s="8">
        <f>K9/137</f>
        <v>0.35036496350364965</v>
      </c>
      <c r="M9" s="6">
        <v>96</v>
      </c>
      <c r="N9" s="8">
        <f>M9/137</f>
        <v>0.7007299270072993</v>
      </c>
      <c r="O9" s="7" t="s">
        <v>26</v>
      </c>
      <c r="P9" s="9" t="s">
        <v>26</v>
      </c>
    </row>
    <row r="10" spans="1:16" ht="15">
      <c r="A10" s="4" t="s">
        <v>4</v>
      </c>
      <c r="B10" s="5">
        <v>152</v>
      </c>
      <c r="C10" s="6">
        <v>32</v>
      </c>
      <c r="D10" s="8">
        <f>C10/152</f>
        <v>0.21052631578947367</v>
      </c>
      <c r="E10" s="6">
        <v>119</v>
      </c>
      <c r="F10" s="8">
        <f>E10/152</f>
        <v>0.78289473684210531</v>
      </c>
      <c r="G10" s="7">
        <v>13</v>
      </c>
      <c r="H10" s="8">
        <f>G10/152</f>
        <v>8.5526315789473686E-2</v>
      </c>
      <c r="I10" s="7" t="s">
        <v>26</v>
      </c>
      <c r="J10" s="9" t="s">
        <v>26</v>
      </c>
      <c r="K10" s="7" t="s">
        <v>26</v>
      </c>
      <c r="L10" s="9" t="s">
        <v>26</v>
      </c>
      <c r="M10" s="7" t="s">
        <v>26</v>
      </c>
      <c r="N10" s="9" t="s">
        <v>26</v>
      </c>
      <c r="O10" s="7" t="s">
        <v>26</v>
      </c>
      <c r="P10" s="9" t="s">
        <v>26</v>
      </c>
    </row>
    <row r="11" spans="1:16" ht="15">
      <c r="A11" s="4" t="s">
        <v>22</v>
      </c>
      <c r="B11" s="5">
        <v>229</v>
      </c>
      <c r="C11" s="6">
        <v>8</v>
      </c>
      <c r="D11" s="8">
        <f>C11/229</f>
        <v>3.4934497816593885E-2</v>
      </c>
      <c r="E11" s="6">
        <v>0</v>
      </c>
      <c r="F11" s="8">
        <f>E11/122</f>
        <v>0</v>
      </c>
      <c r="G11" s="6">
        <v>0</v>
      </c>
      <c r="H11" s="8">
        <f>G11/229</f>
        <v>0</v>
      </c>
      <c r="I11" s="7" t="s">
        <v>26</v>
      </c>
      <c r="J11" s="9" t="s">
        <v>26</v>
      </c>
      <c r="K11" s="7" t="s">
        <v>26</v>
      </c>
      <c r="L11" s="9" t="s">
        <v>26</v>
      </c>
      <c r="M11" s="7" t="s">
        <v>26</v>
      </c>
      <c r="N11" s="9" t="s">
        <v>26</v>
      </c>
      <c r="O11" s="7" t="s">
        <v>26</v>
      </c>
      <c r="P11" s="9" t="s">
        <v>26</v>
      </c>
    </row>
    <row r="12" spans="1:16" ht="15">
      <c r="A12" s="4" t="s">
        <v>5</v>
      </c>
      <c r="B12" s="5">
        <v>149</v>
      </c>
      <c r="C12" s="6">
        <v>45</v>
      </c>
      <c r="D12" s="8">
        <f t="shared" ref="D12:D16" si="0">C12/B12</f>
        <v>0.30201342281879195</v>
      </c>
      <c r="E12" s="6">
        <v>87</v>
      </c>
      <c r="F12" s="8">
        <f>E12/B12</f>
        <v>0.58389261744966447</v>
      </c>
      <c r="G12" s="6">
        <v>5</v>
      </c>
      <c r="H12" s="8">
        <f>G12/B12</f>
        <v>3.3557046979865772E-2</v>
      </c>
      <c r="I12" s="6">
        <v>41</v>
      </c>
      <c r="J12" s="8">
        <f>I12/B12</f>
        <v>0.27516778523489932</v>
      </c>
      <c r="K12" s="6">
        <v>28</v>
      </c>
      <c r="L12" s="8">
        <f>K12/B12</f>
        <v>0.18791946308724833</v>
      </c>
      <c r="M12" s="6">
        <v>27</v>
      </c>
      <c r="N12" s="8">
        <f>M12/B12</f>
        <v>0.18120805369127516</v>
      </c>
      <c r="O12" s="7" t="s">
        <v>26</v>
      </c>
      <c r="P12" s="9" t="s">
        <v>26</v>
      </c>
    </row>
    <row r="13" spans="1:16" ht="15">
      <c r="A13" s="4" t="s">
        <v>23</v>
      </c>
      <c r="B13" s="5">
        <v>93</v>
      </c>
      <c r="C13" s="6">
        <v>25</v>
      </c>
      <c r="D13" s="8">
        <f>C13/B13</f>
        <v>0.26881720430107525</v>
      </c>
      <c r="E13" s="7" t="s">
        <v>26</v>
      </c>
      <c r="F13" s="9" t="s">
        <v>26</v>
      </c>
      <c r="G13" s="6">
        <v>51</v>
      </c>
      <c r="H13" s="8">
        <f>G13/B13</f>
        <v>0.54838709677419351</v>
      </c>
      <c r="I13" s="7" t="s">
        <v>26</v>
      </c>
      <c r="J13" s="9" t="s">
        <v>26</v>
      </c>
      <c r="K13" s="7" t="s">
        <v>26</v>
      </c>
      <c r="L13" s="9" t="s">
        <v>26</v>
      </c>
      <c r="M13" s="7" t="s">
        <v>26</v>
      </c>
      <c r="N13" s="9" t="s">
        <v>26</v>
      </c>
      <c r="O13" s="7" t="s">
        <v>26</v>
      </c>
      <c r="P13" s="9" t="s">
        <v>26</v>
      </c>
    </row>
    <row r="14" spans="1:16" ht="15">
      <c r="A14" s="4" t="s">
        <v>24</v>
      </c>
      <c r="B14" s="5">
        <v>92</v>
      </c>
      <c r="C14" s="7" t="s">
        <v>26</v>
      </c>
      <c r="D14" s="9" t="s">
        <v>26</v>
      </c>
      <c r="E14" s="7" t="s">
        <v>26</v>
      </c>
      <c r="F14" s="9" t="s">
        <v>26</v>
      </c>
      <c r="G14" s="7" t="s">
        <v>26</v>
      </c>
      <c r="H14" s="9" t="s">
        <v>26</v>
      </c>
      <c r="I14" s="7" t="s">
        <v>26</v>
      </c>
      <c r="J14" s="9" t="s">
        <v>26</v>
      </c>
      <c r="K14" s="7" t="s">
        <v>26</v>
      </c>
      <c r="L14" s="9" t="s">
        <v>26</v>
      </c>
      <c r="M14" s="7" t="s">
        <v>26</v>
      </c>
      <c r="N14" s="9" t="s">
        <v>26</v>
      </c>
      <c r="O14" s="7" t="s">
        <v>26</v>
      </c>
      <c r="P14" s="9" t="s">
        <v>26</v>
      </c>
    </row>
    <row r="15" spans="1:16" ht="15">
      <c r="A15" s="4" t="s">
        <v>6</v>
      </c>
      <c r="B15" s="5">
        <v>126</v>
      </c>
      <c r="C15" s="6">
        <v>49</v>
      </c>
      <c r="D15" s="8">
        <f t="shared" si="0"/>
        <v>0.3888888888888889</v>
      </c>
      <c r="E15" s="6">
        <v>38</v>
      </c>
      <c r="F15" s="8">
        <f>E15/B15</f>
        <v>0.30158730158730157</v>
      </c>
      <c r="G15" s="6">
        <v>8</v>
      </c>
      <c r="H15" s="8">
        <f>G15/B15</f>
        <v>6.3492063492063489E-2</v>
      </c>
      <c r="I15" s="6">
        <v>19</v>
      </c>
      <c r="J15" s="8">
        <f>I15/B15</f>
        <v>0.15079365079365079</v>
      </c>
      <c r="K15" s="6">
        <v>15</v>
      </c>
      <c r="L15" s="8">
        <f>K15/B15</f>
        <v>0.11904761904761904</v>
      </c>
      <c r="M15" s="6">
        <v>21</v>
      </c>
      <c r="N15" s="8">
        <f>M15/B15</f>
        <v>0.16666666666666666</v>
      </c>
      <c r="O15" s="6">
        <v>62</v>
      </c>
      <c r="P15" s="8">
        <f>O15/B15</f>
        <v>0.49206349206349204</v>
      </c>
    </row>
    <row r="16" spans="1:16" ht="15">
      <c r="A16" s="4" t="s">
        <v>25</v>
      </c>
      <c r="B16" s="5">
        <v>128</v>
      </c>
      <c r="C16" s="6">
        <v>0</v>
      </c>
      <c r="D16" s="8">
        <f t="shared" si="0"/>
        <v>0</v>
      </c>
      <c r="E16" s="6">
        <v>0</v>
      </c>
      <c r="F16" s="8">
        <f>E16/B16</f>
        <v>0</v>
      </c>
      <c r="G16" s="6">
        <v>0</v>
      </c>
      <c r="H16" s="8">
        <f>G16/B16</f>
        <v>0</v>
      </c>
      <c r="I16" s="6">
        <v>0</v>
      </c>
      <c r="J16" s="8">
        <f>I16/B16</f>
        <v>0</v>
      </c>
      <c r="K16" s="6">
        <v>0</v>
      </c>
      <c r="L16" s="8">
        <f>K16/B16</f>
        <v>0</v>
      </c>
      <c r="M16" s="6">
        <v>0</v>
      </c>
      <c r="N16" s="8">
        <f>M16/B16</f>
        <v>0</v>
      </c>
      <c r="O16" s="7" t="s">
        <v>26</v>
      </c>
      <c r="P16" s="9" t="s">
        <v>26</v>
      </c>
    </row>
    <row r="18" spans="1:16" ht="15">
      <c r="A18" s="22" t="s">
        <v>41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6" s="13" customFormat="1" ht="15" customHeight="1">
      <c r="B19" s="18"/>
      <c r="C19" s="25" t="s">
        <v>35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19"/>
      <c r="P19" s="19"/>
    </row>
    <row r="20" spans="1:16" s="2" customFormat="1" ht="33" customHeight="1">
      <c r="A20" s="14" t="s">
        <v>0</v>
      </c>
      <c r="B20" s="14" t="s">
        <v>27</v>
      </c>
      <c r="C20" s="31" t="s">
        <v>28</v>
      </c>
      <c r="D20" s="32"/>
      <c r="E20" s="30" t="s">
        <v>29</v>
      </c>
      <c r="F20" s="30"/>
      <c r="G20" s="30" t="s">
        <v>30</v>
      </c>
      <c r="H20" s="30"/>
      <c r="I20" s="30" t="s">
        <v>31</v>
      </c>
      <c r="J20" s="30"/>
      <c r="K20" s="30" t="s">
        <v>32</v>
      </c>
      <c r="L20" s="30"/>
      <c r="M20" s="30" t="s">
        <v>33</v>
      </c>
      <c r="N20" s="30"/>
    </row>
    <row r="21" spans="1:16" ht="15">
      <c r="A21" s="10" t="s">
        <v>7</v>
      </c>
      <c r="B21" s="15">
        <v>134</v>
      </c>
      <c r="C21" s="16">
        <v>1</v>
      </c>
      <c r="D21" s="17">
        <f>C21/B21</f>
        <v>7.462686567164179E-3</v>
      </c>
      <c r="E21" s="16">
        <v>12</v>
      </c>
      <c r="F21" s="17">
        <f>E21/B21</f>
        <v>8.9552238805970144E-2</v>
      </c>
      <c r="G21" s="16">
        <v>4</v>
      </c>
      <c r="H21" s="17">
        <f>G21/B21</f>
        <v>2.9850746268656716E-2</v>
      </c>
      <c r="I21" s="16">
        <v>10</v>
      </c>
      <c r="J21" s="17">
        <f>I21/B21</f>
        <v>7.4626865671641784E-2</v>
      </c>
      <c r="K21" s="16">
        <v>8</v>
      </c>
      <c r="L21" s="17">
        <f>K21/B21</f>
        <v>5.9701492537313432E-2</v>
      </c>
      <c r="M21" s="16">
        <v>10</v>
      </c>
      <c r="N21" s="17">
        <f>M21/B21</f>
        <v>7.4626865671641784E-2</v>
      </c>
    </row>
    <row r="22" spans="1:16" ht="15">
      <c r="A22" s="10" t="s">
        <v>8</v>
      </c>
      <c r="B22" s="15">
        <v>134</v>
      </c>
      <c r="C22" s="16">
        <v>2</v>
      </c>
      <c r="D22" s="17">
        <f>C22/B22</f>
        <v>1.4925373134328358E-2</v>
      </c>
      <c r="E22" s="16">
        <v>13</v>
      </c>
      <c r="F22" s="17">
        <f>E22/B22</f>
        <v>9.7014925373134331E-2</v>
      </c>
      <c r="G22" s="16">
        <v>7</v>
      </c>
      <c r="H22" s="17">
        <f>G22/B22</f>
        <v>5.2238805970149252E-2</v>
      </c>
      <c r="I22" s="16">
        <v>8</v>
      </c>
      <c r="J22" s="17">
        <f>I22/B22</f>
        <v>5.9701492537313432E-2</v>
      </c>
      <c r="K22" s="16">
        <v>9</v>
      </c>
      <c r="L22" s="17">
        <f>K22/B22</f>
        <v>6.7164179104477612E-2</v>
      </c>
      <c r="M22" s="16">
        <v>21</v>
      </c>
      <c r="N22" s="17">
        <f>M22/B22</f>
        <v>0.15671641791044777</v>
      </c>
    </row>
    <row r="23" spans="1:16" ht="15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6" ht="15">
      <c r="A24" s="10" t="s">
        <v>9</v>
      </c>
      <c r="B24" s="15">
        <v>109</v>
      </c>
      <c r="C24" s="16">
        <v>9</v>
      </c>
      <c r="D24" s="17">
        <f>C24/B24</f>
        <v>8.2568807339449546E-2</v>
      </c>
      <c r="E24" s="16">
        <v>5</v>
      </c>
      <c r="F24" s="17">
        <f>E24/B24</f>
        <v>4.5871559633027525E-2</v>
      </c>
      <c r="G24" s="16">
        <v>0</v>
      </c>
      <c r="H24" s="17">
        <f>G24/B24</f>
        <v>0</v>
      </c>
      <c r="I24" s="16">
        <v>1</v>
      </c>
      <c r="J24" s="17">
        <f>I24/B24</f>
        <v>9.1743119266055051E-3</v>
      </c>
      <c r="K24" s="16">
        <v>21</v>
      </c>
      <c r="L24" s="17">
        <f>K24/B24</f>
        <v>0.19266055045871561</v>
      </c>
      <c r="M24" s="16">
        <v>15</v>
      </c>
      <c r="N24" s="17">
        <f>M24/B24</f>
        <v>0.13761467889908258</v>
      </c>
    </row>
    <row r="25" spans="1:16" ht="15">
      <c r="A25" s="10" t="s">
        <v>10</v>
      </c>
      <c r="B25" s="15">
        <v>99</v>
      </c>
      <c r="C25" s="16">
        <v>46</v>
      </c>
      <c r="D25" s="17">
        <f>C25/B25</f>
        <v>0.46464646464646464</v>
      </c>
      <c r="E25" s="16">
        <v>48</v>
      </c>
      <c r="F25" s="17">
        <f>E25/B25</f>
        <v>0.48484848484848486</v>
      </c>
      <c r="G25" s="16">
        <v>55</v>
      </c>
      <c r="H25" s="17">
        <f>G25/B25</f>
        <v>0.55555555555555558</v>
      </c>
      <c r="I25" s="16">
        <v>17</v>
      </c>
      <c r="J25" s="17">
        <f>I25/B25</f>
        <v>0.17171717171717171</v>
      </c>
      <c r="K25" s="16">
        <v>11</v>
      </c>
      <c r="L25" s="17">
        <f>K25/B25</f>
        <v>0.1111111111111111</v>
      </c>
      <c r="M25" s="16">
        <v>16</v>
      </c>
      <c r="N25" s="17">
        <f>M25/B25</f>
        <v>0.16161616161616163</v>
      </c>
    </row>
    <row r="26" spans="1:16" ht="15">
      <c r="A26" s="10" t="s">
        <v>11</v>
      </c>
      <c r="B26" s="15">
        <v>111</v>
      </c>
      <c r="C26" s="16">
        <v>17</v>
      </c>
      <c r="D26" s="17">
        <f>C26/B26</f>
        <v>0.15315315315315314</v>
      </c>
      <c r="E26" s="16">
        <v>38</v>
      </c>
      <c r="F26" s="17">
        <f>E26/B26</f>
        <v>0.34234234234234234</v>
      </c>
      <c r="G26" s="16">
        <v>8</v>
      </c>
      <c r="H26" s="17">
        <f>G26/B26</f>
        <v>7.2072072072072071E-2</v>
      </c>
      <c r="I26" s="16">
        <v>33</v>
      </c>
      <c r="J26" s="17">
        <f>I26/B26</f>
        <v>0.29729729729729731</v>
      </c>
      <c r="K26" s="16">
        <v>56</v>
      </c>
      <c r="L26" s="17">
        <f>K26/B26</f>
        <v>0.50450450450450446</v>
      </c>
      <c r="M26" s="16">
        <v>104</v>
      </c>
      <c r="N26" s="17">
        <f>M26/B26</f>
        <v>0.93693693693693691</v>
      </c>
    </row>
    <row r="27" spans="1:16" ht="15">
      <c r="A27" s="10" t="s">
        <v>44</v>
      </c>
      <c r="B27" s="15">
        <v>147</v>
      </c>
      <c r="C27" s="16">
        <v>71</v>
      </c>
      <c r="D27" s="17">
        <f>C27/B27</f>
        <v>0.48299319727891155</v>
      </c>
      <c r="E27" s="16">
        <v>72</v>
      </c>
      <c r="F27" s="17">
        <f>E27/B27</f>
        <v>0.48979591836734693</v>
      </c>
      <c r="G27" s="16">
        <v>89</v>
      </c>
      <c r="H27" s="17">
        <f>G27/B27</f>
        <v>0.60544217687074831</v>
      </c>
      <c r="I27" s="16">
        <v>30</v>
      </c>
      <c r="J27" s="17">
        <f>I27/B27</f>
        <v>0.20408163265306123</v>
      </c>
      <c r="K27" s="16">
        <v>44</v>
      </c>
      <c r="L27" s="17">
        <f>K27/B27</f>
        <v>0.29931972789115646</v>
      </c>
      <c r="M27" s="16">
        <v>19</v>
      </c>
      <c r="N27" s="17">
        <f>M27/B27</f>
        <v>0.12925170068027211</v>
      </c>
    </row>
    <row r="28" spans="1:16" ht="15">
      <c r="A28" s="10" t="s">
        <v>45</v>
      </c>
      <c r="B28" s="15">
        <v>145</v>
      </c>
      <c r="C28" s="16">
        <v>35</v>
      </c>
      <c r="D28" s="17">
        <f>C28/B28</f>
        <v>0.2413793103448276</v>
      </c>
      <c r="E28" s="16">
        <v>41</v>
      </c>
      <c r="F28" s="17">
        <f>E28/B28</f>
        <v>0.28275862068965518</v>
      </c>
      <c r="G28" s="16">
        <v>57</v>
      </c>
      <c r="H28" s="17">
        <f>G28/B28</f>
        <v>0.39310344827586208</v>
      </c>
      <c r="I28" s="16">
        <v>27</v>
      </c>
      <c r="J28" s="17">
        <f>I28/B28</f>
        <v>0.18620689655172415</v>
      </c>
      <c r="K28" s="16">
        <v>6</v>
      </c>
      <c r="L28" s="17">
        <f>K28/B28</f>
        <v>4.1379310344827586E-2</v>
      </c>
      <c r="M28" s="16">
        <v>52</v>
      </c>
      <c r="N28" s="17">
        <f>M28/B28</f>
        <v>0.35862068965517241</v>
      </c>
    </row>
    <row r="29" spans="1:16" ht="15">
      <c r="A29" s="10"/>
      <c r="B29" s="15"/>
      <c r="C29" s="15"/>
      <c r="D29" s="20"/>
      <c r="E29" s="15"/>
      <c r="F29" s="20"/>
      <c r="G29" s="15"/>
      <c r="H29" s="20"/>
      <c r="I29" s="15"/>
      <c r="J29" s="20"/>
      <c r="K29" s="15"/>
      <c r="L29" s="20"/>
      <c r="M29" s="15"/>
      <c r="N29" s="20"/>
    </row>
    <row r="30" spans="1:16" ht="15">
      <c r="A30" s="10" t="s">
        <v>12</v>
      </c>
      <c r="B30" s="15">
        <v>114</v>
      </c>
      <c r="C30" s="16">
        <v>0</v>
      </c>
      <c r="D30" s="17">
        <f t="shared" ref="D30:D38" si="1">C30/B30</f>
        <v>0</v>
      </c>
      <c r="E30" s="16">
        <v>1</v>
      </c>
      <c r="F30" s="17">
        <f t="shared" ref="F30:F38" si="2">E30/B30</f>
        <v>8.771929824561403E-3</v>
      </c>
      <c r="G30" s="16">
        <v>0</v>
      </c>
      <c r="H30" s="17">
        <f t="shared" ref="H30:H38" si="3">G30/B30</f>
        <v>0</v>
      </c>
      <c r="I30" s="16">
        <v>4</v>
      </c>
      <c r="J30" s="17">
        <f t="shared" ref="J30:J38" si="4">I30/B30</f>
        <v>3.5087719298245612E-2</v>
      </c>
      <c r="K30" s="16">
        <v>9</v>
      </c>
      <c r="L30" s="17">
        <f>K30/B30</f>
        <v>7.8947368421052627E-2</v>
      </c>
      <c r="M30" s="16">
        <v>7</v>
      </c>
      <c r="N30" s="17">
        <f>M30/B30</f>
        <v>6.1403508771929821E-2</v>
      </c>
    </row>
    <row r="31" spans="1:16" ht="15">
      <c r="A31" s="10" t="s">
        <v>13</v>
      </c>
      <c r="B31" s="15">
        <v>109</v>
      </c>
      <c r="C31" s="16">
        <v>22</v>
      </c>
      <c r="D31" s="17">
        <f t="shared" si="1"/>
        <v>0.20183486238532111</v>
      </c>
      <c r="E31" s="16">
        <v>25</v>
      </c>
      <c r="F31" s="17">
        <f t="shared" si="2"/>
        <v>0.22935779816513763</v>
      </c>
      <c r="G31" s="16">
        <v>21</v>
      </c>
      <c r="H31" s="17">
        <f t="shared" si="3"/>
        <v>0.19266055045871561</v>
      </c>
      <c r="I31" s="16">
        <v>94</v>
      </c>
      <c r="J31" s="17">
        <f t="shared" si="4"/>
        <v>0.86238532110091748</v>
      </c>
      <c r="K31" s="16">
        <v>18</v>
      </c>
      <c r="L31" s="17">
        <f>K31/B31</f>
        <v>0.16513761467889909</v>
      </c>
      <c r="M31" s="16">
        <v>33</v>
      </c>
      <c r="N31" s="17">
        <f>M31/B31</f>
        <v>0.30275229357798167</v>
      </c>
    </row>
    <row r="32" spans="1:16" ht="15">
      <c r="A32" s="10" t="s">
        <v>14</v>
      </c>
      <c r="B32" s="15">
        <v>100</v>
      </c>
      <c r="C32" s="16">
        <v>10</v>
      </c>
      <c r="D32" s="17">
        <f t="shared" si="1"/>
        <v>0.1</v>
      </c>
      <c r="E32" s="16">
        <v>20</v>
      </c>
      <c r="F32" s="17">
        <f t="shared" si="2"/>
        <v>0.2</v>
      </c>
      <c r="G32" s="16">
        <v>22</v>
      </c>
      <c r="H32" s="17">
        <f t="shared" si="3"/>
        <v>0.22</v>
      </c>
      <c r="I32" s="16">
        <v>60</v>
      </c>
      <c r="J32" s="17">
        <f t="shared" si="4"/>
        <v>0.6</v>
      </c>
      <c r="K32" s="16">
        <v>2</v>
      </c>
      <c r="L32" s="17">
        <f>K32/B32</f>
        <v>0.02</v>
      </c>
      <c r="M32" s="16">
        <v>22</v>
      </c>
      <c r="N32" s="17">
        <f>M32/B32</f>
        <v>0.22</v>
      </c>
    </row>
    <row r="33" spans="1:16" ht="15">
      <c r="A33" s="10" t="s">
        <v>15</v>
      </c>
      <c r="B33" s="15">
        <v>70</v>
      </c>
      <c r="C33" s="16">
        <v>0</v>
      </c>
      <c r="D33" s="17">
        <f t="shared" si="1"/>
        <v>0</v>
      </c>
      <c r="E33" s="16">
        <v>10</v>
      </c>
      <c r="F33" s="17">
        <f t="shared" si="2"/>
        <v>0.14285714285714285</v>
      </c>
      <c r="G33" s="16">
        <v>0</v>
      </c>
      <c r="H33" s="17">
        <f t="shared" si="3"/>
        <v>0</v>
      </c>
      <c r="I33" s="16">
        <v>16</v>
      </c>
      <c r="J33" s="17">
        <f t="shared" si="4"/>
        <v>0.22857142857142856</v>
      </c>
      <c r="K33" s="16">
        <v>3</v>
      </c>
      <c r="L33" s="17">
        <f>K33/B33</f>
        <v>4.2857142857142858E-2</v>
      </c>
      <c r="M33" s="16">
        <v>10</v>
      </c>
      <c r="N33" s="17">
        <f>M33/B33</f>
        <v>0.14285714285714285</v>
      </c>
    </row>
    <row r="34" spans="1:16" ht="15">
      <c r="A34" s="10"/>
      <c r="B34" s="15"/>
      <c r="C34" s="15"/>
      <c r="D34" s="20"/>
      <c r="E34" s="15"/>
      <c r="F34" s="20"/>
      <c r="G34" s="15"/>
      <c r="H34" s="20"/>
      <c r="I34" s="15"/>
      <c r="J34" s="20"/>
      <c r="K34" s="15"/>
      <c r="L34" s="20"/>
      <c r="M34" s="15"/>
      <c r="N34" s="20"/>
    </row>
    <row r="35" spans="1:16" ht="15">
      <c r="A35" s="10" t="s">
        <v>16</v>
      </c>
      <c r="B35" s="15">
        <v>96</v>
      </c>
      <c r="C35" s="16">
        <v>0</v>
      </c>
      <c r="D35" s="17">
        <f>C35/96</f>
        <v>0</v>
      </c>
      <c r="E35" s="16">
        <v>2</v>
      </c>
      <c r="F35" s="17">
        <f>E35/96</f>
        <v>2.0833333333333332E-2</v>
      </c>
      <c r="G35" s="16">
        <v>0</v>
      </c>
      <c r="H35" s="17">
        <f>G35/96</f>
        <v>0</v>
      </c>
      <c r="I35" s="16">
        <v>5</v>
      </c>
      <c r="J35" s="17">
        <f>I35/96</f>
        <v>5.2083333333333336E-2</v>
      </c>
      <c r="K35" s="16">
        <v>7</v>
      </c>
      <c r="L35" s="17">
        <f>K35/96</f>
        <v>7.2916666666666671E-2</v>
      </c>
      <c r="M35" s="16">
        <v>3</v>
      </c>
      <c r="N35" s="17">
        <f>M35/96</f>
        <v>3.125E-2</v>
      </c>
    </row>
    <row r="36" spans="1:16" ht="15">
      <c r="A36" s="10" t="s">
        <v>17</v>
      </c>
      <c r="B36" s="15">
        <v>187</v>
      </c>
      <c r="C36" s="16">
        <v>75</v>
      </c>
      <c r="D36" s="17">
        <f t="shared" si="1"/>
        <v>0.40106951871657753</v>
      </c>
      <c r="E36" s="16">
        <v>68</v>
      </c>
      <c r="F36" s="17">
        <f t="shared" si="2"/>
        <v>0.36363636363636365</v>
      </c>
      <c r="G36" s="16">
        <v>1</v>
      </c>
      <c r="H36" s="17">
        <f t="shared" si="3"/>
        <v>5.3475935828877002E-3</v>
      </c>
      <c r="I36" s="16">
        <v>22</v>
      </c>
      <c r="J36" s="17">
        <f t="shared" si="4"/>
        <v>0.11764705882352941</v>
      </c>
      <c r="K36" s="16">
        <v>51</v>
      </c>
      <c r="L36" s="17">
        <f>K36/B36</f>
        <v>0.27272727272727271</v>
      </c>
      <c r="M36" s="16">
        <v>13</v>
      </c>
      <c r="N36" s="17">
        <f>M36/B36</f>
        <v>6.9518716577540107E-2</v>
      </c>
    </row>
    <row r="37" spans="1:16" ht="15">
      <c r="A37" s="10" t="s">
        <v>18</v>
      </c>
      <c r="B37" s="15">
        <v>151</v>
      </c>
      <c r="C37" s="16">
        <v>17</v>
      </c>
      <c r="D37" s="17">
        <f t="shared" si="1"/>
        <v>0.11258278145695365</v>
      </c>
      <c r="E37" s="16">
        <v>12</v>
      </c>
      <c r="F37" s="17">
        <f t="shared" si="2"/>
        <v>7.9470198675496692E-2</v>
      </c>
      <c r="G37" s="16">
        <v>4</v>
      </c>
      <c r="H37" s="17">
        <f t="shared" si="3"/>
        <v>2.6490066225165563E-2</v>
      </c>
      <c r="I37" s="16">
        <v>30</v>
      </c>
      <c r="J37" s="17">
        <f t="shared" si="4"/>
        <v>0.19867549668874171</v>
      </c>
      <c r="K37" s="16">
        <v>39</v>
      </c>
      <c r="L37" s="17">
        <f>K37/B37</f>
        <v>0.25827814569536423</v>
      </c>
      <c r="M37" s="16">
        <v>36</v>
      </c>
      <c r="N37" s="17">
        <f>M37/B37</f>
        <v>0.23841059602649006</v>
      </c>
    </row>
    <row r="38" spans="1:16" ht="15">
      <c r="A38" s="10" t="s">
        <v>19</v>
      </c>
      <c r="B38" s="15">
        <v>114</v>
      </c>
      <c r="C38" s="16">
        <v>2</v>
      </c>
      <c r="D38" s="17">
        <f t="shared" si="1"/>
        <v>1.7543859649122806E-2</v>
      </c>
      <c r="E38" s="16">
        <v>0</v>
      </c>
      <c r="F38" s="17">
        <f t="shared" si="2"/>
        <v>0</v>
      </c>
      <c r="G38" s="16">
        <v>0</v>
      </c>
      <c r="H38" s="17">
        <f t="shared" si="3"/>
        <v>0</v>
      </c>
      <c r="I38" s="16">
        <v>13</v>
      </c>
      <c r="J38" s="17">
        <f t="shared" si="4"/>
        <v>0.11403508771929824</v>
      </c>
      <c r="K38" s="16">
        <v>6</v>
      </c>
      <c r="L38" s="17">
        <f>K38/B38</f>
        <v>5.2631578947368418E-2</v>
      </c>
      <c r="M38" s="16">
        <v>4</v>
      </c>
      <c r="N38" s="17">
        <f>M38/B38</f>
        <v>3.5087719298245612E-2</v>
      </c>
    </row>
    <row r="39" spans="1:16" s="13" customFormat="1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9"/>
      <c r="P39" s="19"/>
    </row>
    <row r="40" spans="1:16" s="2" customFormat="1" ht="33" customHeight="1">
      <c r="A40" s="22" t="s">
        <v>42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6" ht="15">
      <c r="A41" s="13"/>
      <c r="B41" s="18"/>
      <c r="C41" s="25" t="s">
        <v>35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1:16" ht="30">
      <c r="A42" s="14" t="s">
        <v>0</v>
      </c>
      <c r="B42" s="14" t="s">
        <v>27</v>
      </c>
      <c r="C42" s="31" t="s">
        <v>28</v>
      </c>
      <c r="D42" s="32"/>
      <c r="E42" s="30" t="s">
        <v>29</v>
      </c>
      <c r="F42" s="30"/>
      <c r="G42" s="30" t="s">
        <v>30</v>
      </c>
      <c r="H42" s="30"/>
      <c r="I42" s="30" t="s">
        <v>31</v>
      </c>
      <c r="J42" s="30"/>
      <c r="K42" s="30" t="s">
        <v>32</v>
      </c>
      <c r="L42" s="30"/>
      <c r="M42" s="30" t="s">
        <v>33</v>
      </c>
      <c r="N42" s="30"/>
    </row>
    <row r="43" spans="1:16" ht="15">
      <c r="A43" s="4" t="s">
        <v>3</v>
      </c>
      <c r="B43" s="5">
        <v>137</v>
      </c>
      <c r="C43" s="6">
        <v>46</v>
      </c>
      <c r="D43" s="8">
        <f>C43/137</f>
        <v>0.33576642335766421</v>
      </c>
      <c r="E43" s="6">
        <v>53</v>
      </c>
      <c r="F43" s="8">
        <f>E43/137</f>
        <v>0.38686131386861317</v>
      </c>
      <c r="G43" s="6">
        <v>72</v>
      </c>
      <c r="H43" s="8">
        <f>G43/137</f>
        <v>0.52554744525547448</v>
      </c>
      <c r="I43" s="6">
        <v>25</v>
      </c>
      <c r="J43" s="8">
        <f>I43/137</f>
        <v>0.18248175182481752</v>
      </c>
      <c r="K43" s="6">
        <v>48</v>
      </c>
      <c r="L43" s="8">
        <f>K43/137</f>
        <v>0.35036496350364965</v>
      </c>
      <c r="M43" s="6">
        <v>96</v>
      </c>
      <c r="N43" s="8">
        <f>M43/137</f>
        <v>0.7007299270072993</v>
      </c>
    </row>
    <row r="44" spans="1:16" ht="15">
      <c r="A44" s="10" t="s">
        <v>10</v>
      </c>
      <c r="B44" s="15">
        <v>99</v>
      </c>
      <c r="C44" s="16">
        <v>46</v>
      </c>
      <c r="D44" s="17">
        <f>C44/B44</f>
        <v>0.46464646464646464</v>
      </c>
      <c r="E44" s="16">
        <v>48</v>
      </c>
      <c r="F44" s="17">
        <f>E44/B44</f>
        <v>0.48484848484848486</v>
      </c>
      <c r="G44" s="16">
        <v>55</v>
      </c>
      <c r="H44" s="17">
        <f>G44/B44</f>
        <v>0.55555555555555558</v>
      </c>
      <c r="I44" s="16">
        <v>17</v>
      </c>
      <c r="J44" s="17">
        <f>I44/B44</f>
        <v>0.17171717171717171</v>
      </c>
      <c r="K44" s="16">
        <v>11</v>
      </c>
      <c r="L44" s="17">
        <f>K44/B44</f>
        <v>0.1111111111111111</v>
      </c>
      <c r="M44" s="16">
        <v>16</v>
      </c>
      <c r="N44" s="17">
        <f>M44/B44</f>
        <v>0.16161616161616163</v>
      </c>
    </row>
    <row r="45" spans="1:16" ht="15">
      <c r="A45" s="10" t="s">
        <v>36</v>
      </c>
      <c r="B45" s="15">
        <v>99</v>
      </c>
      <c r="C45" s="16">
        <v>9</v>
      </c>
      <c r="D45" s="17">
        <f>C45/B45</f>
        <v>9.0909090909090912E-2</v>
      </c>
      <c r="E45" s="16">
        <v>17</v>
      </c>
      <c r="F45" s="17">
        <f>E45/B45</f>
        <v>0.17171717171717171</v>
      </c>
      <c r="G45" s="16">
        <v>17</v>
      </c>
      <c r="H45" s="17">
        <f>G45/B45</f>
        <v>0.17171717171717171</v>
      </c>
      <c r="I45" s="16">
        <v>0</v>
      </c>
      <c r="J45" s="17">
        <f>I45/B45</f>
        <v>0</v>
      </c>
      <c r="K45" s="12"/>
      <c r="L45" s="11"/>
      <c r="M45" s="12"/>
      <c r="N45" s="11"/>
    </row>
    <row r="46" spans="1:16" ht="15">
      <c r="A46" s="10" t="s">
        <v>37</v>
      </c>
      <c r="B46" s="15">
        <v>87</v>
      </c>
      <c r="C46" s="16">
        <v>40</v>
      </c>
      <c r="D46" s="17">
        <f t="shared" ref="D46" si="5">C46/B46</f>
        <v>0.45977011494252873</v>
      </c>
      <c r="E46" s="16">
        <v>68</v>
      </c>
      <c r="F46" s="17">
        <f t="shared" ref="F46" si="6">E46/B46</f>
        <v>0.7816091954022989</v>
      </c>
      <c r="G46" s="16">
        <v>71</v>
      </c>
      <c r="H46" s="17">
        <f t="shared" ref="H46" si="7">G46/B46</f>
        <v>0.81609195402298851</v>
      </c>
      <c r="I46" s="16">
        <v>8</v>
      </c>
      <c r="J46" s="17">
        <f t="shared" ref="J46" si="8">I46/B46</f>
        <v>9.1954022988505746E-2</v>
      </c>
      <c r="K46" s="12"/>
      <c r="L46" s="11"/>
      <c r="M46" s="12"/>
      <c r="N46" s="11"/>
    </row>
    <row r="47" spans="1:16" ht="15">
      <c r="A47" s="4" t="s">
        <v>4</v>
      </c>
      <c r="B47" s="5">
        <v>152</v>
      </c>
      <c r="C47" s="6">
        <v>32</v>
      </c>
      <c r="D47" s="8">
        <f>C47/B47</f>
        <v>0.21052631578947367</v>
      </c>
      <c r="E47" s="6">
        <v>119</v>
      </c>
      <c r="F47" s="8">
        <f>E47/B47</f>
        <v>0.78289473684210531</v>
      </c>
      <c r="G47" s="7">
        <v>13</v>
      </c>
      <c r="H47" s="8">
        <f>G47/B47</f>
        <v>8.5526315789473686E-2</v>
      </c>
      <c r="I47" s="7" t="s">
        <v>26</v>
      </c>
      <c r="J47" s="9" t="s">
        <v>26</v>
      </c>
      <c r="K47" s="7" t="s">
        <v>26</v>
      </c>
      <c r="L47" s="9" t="s">
        <v>26</v>
      </c>
      <c r="M47" s="7" t="s">
        <v>26</v>
      </c>
      <c r="N47" s="9" t="s">
        <v>26</v>
      </c>
    </row>
    <row r="48" spans="1:16" ht="15">
      <c r="A48" s="10" t="s">
        <v>38</v>
      </c>
      <c r="B48" s="15">
        <v>145</v>
      </c>
      <c r="C48" s="16">
        <v>0</v>
      </c>
      <c r="D48" s="17">
        <f>C48/B48</f>
        <v>0</v>
      </c>
      <c r="E48" s="16">
        <v>40</v>
      </c>
      <c r="F48" s="17">
        <f>E48/B48</f>
        <v>0.27586206896551724</v>
      </c>
      <c r="G48" s="16">
        <v>0</v>
      </c>
      <c r="H48" s="17">
        <f>G48/B48</f>
        <v>0</v>
      </c>
      <c r="I48" s="16">
        <v>1</v>
      </c>
      <c r="J48" s="17">
        <f>I48/B48</f>
        <v>6.8965517241379309E-3</v>
      </c>
      <c r="K48" s="12"/>
      <c r="L48" s="11"/>
      <c r="M48" s="12"/>
      <c r="N48" s="11"/>
    </row>
    <row r="49" spans="1:14" ht="15">
      <c r="A49" s="10" t="s">
        <v>39</v>
      </c>
      <c r="B49" s="15">
        <v>53</v>
      </c>
      <c r="C49" s="16">
        <v>10</v>
      </c>
      <c r="D49" s="17">
        <f t="shared" ref="D49" si="9">C49/B49</f>
        <v>0.18867924528301888</v>
      </c>
      <c r="E49" s="16">
        <v>48</v>
      </c>
      <c r="F49" s="17">
        <f t="shared" ref="F49" si="10">E49/B49</f>
        <v>0.90566037735849059</v>
      </c>
      <c r="G49" s="16">
        <v>0</v>
      </c>
      <c r="H49" s="17">
        <f t="shared" ref="H49" si="11">G49/B49</f>
        <v>0</v>
      </c>
      <c r="I49" s="16">
        <v>8</v>
      </c>
      <c r="J49" s="17">
        <f t="shared" ref="J49" si="12">I49/B49</f>
        <v>0.15094339622641509</v>
      </c>
      <c r="K49" s="12"/>
      <c r="L49" s="11"/>
      <c r="M49" s="12"/>
      <c r="N49" s="11"/>
    </row>
  </sheetData>
  <mergeCells count="26">
    <mergeCell ref="M42:N42"/>
    <mergeCell ref="C41:N41"/>
    <mergeCell ref="C20:D20"/>
    <mergeCell ref="E20:F20"/>
    <mergeCell ref="G20:H20"/>
    <mergeCell ref="I20:J20"/>
    <mergeCell ref="K20:L20"/>
    <mergeCell ref="C42:D42"/>
    <mergeCell ref="E42:F42"/>
    <mergeCell ref="G42:H42"/>
    <mergeCell ref="I42:J42"/>
    <mergeCell ref="K42:L42"/>
    <mergeCell ref="A1:P1"/>
    <mergeCell ref="A18:N18"/>
    <mergeCell ref="C19:N19"/>
    <mergeCell ref="A40:N40"/>
    <mergeCell ref="A2:P2"/>
    <mergeCell ref="M20:N20"/>
    <mergeCell ref="M4:N4"/>
    <mergeCell ref="K4:L4"/>
    <mergeCell ref="C3:P3"/>
    <mergeCell ref="O4:P4"/>
    <mergeCell ref="C4:D4"/>
    <mergeCell ref="E4:F4"/>
    <mergeCell ref="G4:H4"/>
    <mergeCell ref="I4:J4"/>
  </mergeCells>
  <pageMargins left="0.7" right="0.7" top="0.75" bottom="0.75" header="0.3" footer="0.3"/>
  <pageSetup paperSize="9" orientation="portrait" horizontalDpi="300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naama hirsch</dc:creator>
  <cp:lastModifiedBy>רמאון בירנבאום</cp:lastModifiedBy>
  <dcterms:created xsi:type="dcterms:W3CDTF">2018-05-25T13:20:43Z</dcterms:created>
  <dcterms:modified xsi:type="dcterms:W3CDTF">2018-07-24T06:29:14Z</dcterms:modified>
</cp:coreProperties>
</file>